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6F8B557-60D8-4EAE-BBC9-93F56AEC8061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205" i="1"/>
  <c r="E205" i="1" s="1"/>
  <c r="C106" i="1"/>
  <c r="D106" i="1"/>
  <c r="E106" i="1"/>
  <c r="F106" i="1"/>
  <c r="D72" i="1"/>
  <c r="E54" i="1"/>
  <c r="F54" i="1" s="1"/>
  <c r="E40" i="1"/>
  <c r="F40" i="1" s="1"/>
  <c r="G17" i="1"/>
  <c r="F17" i="1"/>
  <c r="E17" i="1"/>
  <c r="D17" i="1"/>
  <c r="C17" i="1"/>
  <c r="G16" i="1"/>
  <c r="G15" i="1"/>
  <c r="F15" i="1"/>
  <c r="F16" i="1"/>
  <c r="E15" i="1"/>
  <c r="E16" i="1"/>
  <c r="C105" i="1" l="1"/>
  <c r="D105" i="1"/>
  <c r="E105" i="1"/>
  <c r="F105" i="1"/>
  <c r="F104" i="1"/>
  <c r="E104" i="1"/>
  <c r="D104" i="1"/>
  <c r="C104" i="1"/>
  <c r="D16" i="1"/>
  <c r="C16" i="1"/>
  <c r="D15" i="1"/>
  <c r="C15" i="1"/>
  <c r="E51" i="1"/>
  <c r="F51" i="1" s="1"/>
  <c r="D71" i="1"/>
  <c r="D70" i="1"/>
  <c r="D204" i="1"/>
  <c r="E204" i="1" s="1"/>
  <c r="E39" i="1"/>
  <c r="F39" i="1" s="1"/>
  <c r="D203" i="1"/>
  <c r="E203" i="1" s="1"/>
  <c r="F52" i="1"/>
  <c r="E38" i="1"/>
  <c r="F38" i="1" s="1"/>
</calcChain>
</file>

<file path=xl/sharedStrings.xml><?xml version="1.0" encoding="utf-8"?>
<sst xmlns="http://schemas.openxmlformats.org/spreadsheetml/2006/main" count="116" uniqueCount="72">
  <si>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</si>
  <si>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</si>
  <si>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</si>
  <si>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</si>
  <si>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</si>
  <si>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</si>
  <si>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</si>
  <si>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</si>
  <si>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</si>
  <si>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</si>
  <si>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</si>
  <si>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</si>
  <si>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</si>
  <si>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</si>
  <si>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</si>
  <si>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</si>
  <si>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</si>
  <si>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</si>
  <si>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</si>
  <si>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</si>
  <si>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</si>
  <si>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</si>
  <si>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</si>
  <si>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</si>
  <si>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</si>
  <si>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</si>
  <si>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</si>
  <si>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</si>
  <si>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</si>
  <si>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</si>
  <si>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</si>
  <si>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</si>
  <si>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</si>
  <si>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</si>
  <si>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</si>
  <si>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</si>
  <si>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</si>
  <si>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</si>
  <si>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</si>
  <si>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</si>
  <si>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</si>
  <si>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</si>
  <si>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</si>
  <si>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</si>
  <si>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</si>
  <si>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</si>
  <si>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</si>
  <si>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</si>
  <si>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</si>
  <si>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</si>
  <si>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</si>
  <si>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</si>
  <si>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</si>
  <si>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</si>
  <si>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</si>
  <si>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</si>
  <si>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</si>
  <si>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</si>
  <si>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USD</t>
  </si>
  <si>
    <t>Price / 1kg (USD)</t>
  </si>
  <si>
    <t>Printed on BambuLab X1C textured PEI</t>
  </si>
  <si>
    <t>Basic</t>
  </si>
  <si>
    <t>CF</t>
  </si>
  <si>
    <t>Translucent</t>
  </si>
  <si>
    <t>BambuLab PETG Basic, Translucent, CF</t>
  </si>
  <si>
    <t>MyTechFun, 2024-03-28</t>
  </si>
  <si>
    <t>255/70°C</t>
  </si>
  <si>
    <t>245/70°C</t>
  </si>
  <si>
    <t>Flow: 6 mm³/s</t>
  </si>
  <si>
    <t>Flow: 13 mm³/s</t>
  </si>
  <si>
    <t>Flow: 11.5 mm³/s</t>
  </si>
  <si>
    <t>CF 270°C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</si>
</sst>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6" xfId="0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19" xfId="0" applyBorder="1"/>
    <xf numFmtId="0" fontId="18" fillId="0" borderId="0" xfId="0" applyFont="1"/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6" borderId="33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2" fontId="0" fillId="4" borderId="33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26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3" borderId="37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20" fillId="0" borderId="0" xfId="0" applyFont="1"/>
    <xf numFmtId="0" fontId="21" fillId="0" borderId="18" xfId="0" applyFont="1" applyBorder="1"/>
    <xf numFmtId="0" fontId="3" fillId="0" borderId="8" xfId="0" applyFont="1" applyBorder="1"/>
    <xf numFmtId="0" fontId="22" fillId="0" borderId="22" xfId="0" applyFont="1" applyBorder="1"/>
    <xf numFmtId="164" fontId="1" fillId="0" borderId="28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Basic</c:v>
                </c:pt>
              </c:strCache>
            </c:strRef>
          </c:tx>
          <c:spPr>
            <a:ln w="34925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0.92999999999999972</c:v>
                </c:pt>
                <c:pt idx="1">
                  <c:v>0.33000000000000185</c:v>
                </c:pt>
                <c:pt idx="2">
                  <c:v>0.16000000000000014</c:v>
                </c:pt>
                <c:pt idx="3">
                  <c:v>5.9999999999998721E-2</c:v>
                </c:pt>
                <c:pt idx="4">
                  <c:v>0.10000000000000142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Translucent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0.71000000000000085</c:v>
                </c:pt>
                <c:pt idx="1">
                  <c:v>0.25999999999999801</c:v>
                </c:pt>
                <c:pt idx="2">
                  <c:v>0.10000000000000142</c:v>
                </c:pt>
                <c:pt idx="3">
                  <c:v>0.14999999999999858</c:v>
                </c:pt>
                <c:pt idx="4">
                  <c:v>0.15000000000000213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CF</c:v>
                </c:pt>
              </c:strCache>
            </c:strRef>
          </c:tx>
          <c:spPr>
            <a:ln w="34925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0">
                  <c:v>0.83000000000000007</c:v>
                </c:pt>
                <c:pt idx="1">
                  <c:v>0.11000000000000121</c:v>
                </c:pt>
                <c:pt idx="2">
                  <c:v>0.14999999999999858</c:v>
                </c:pt>
                <c:pt idx="3">
                  <c:v>7.0000000000000284E-2</c:v>
                </c:pt>
                <c:pt idx="4">
                  <c:v>0.10000000000000142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D-490A-85E6-D9CC8E0A2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Sheet1!$E$38:$E$40</c:f>
              <c:numCache>
                <c:formatCode>General</c:formatCode>
                <c:ptCount val="3"/>
                <c:pt idx="0">
                  <c:v>61.05</c:v>
                </c:pt>
                <c:pt idx="1">
                  <c:v>85.6</c:v>
                </c:pt>
                <c:pt idx="2">
                  <c:v>60.55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Sheet1!$B$51:$B$54</c15:sqref>
                  </c15:fullRef>
                </c:ext>
              </c:extLst>
              <c:f>(Sheet1!$B$51:$B$52,Sheet1!$B$54)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Sheet1!$E$51:$E$54</c15:sqref>
                  </c15:fullRef>
                </c:ext>
              </c:extLst>
              <c:f>(Sheet1!$E$51:$E$52,Sheet1!$E$54)</c:f>
              <c:numCache>
                <c:formatCode>0.0</c:formatCode>
                <c:ptCount val="3"/>
                <c:pt idx="0" formatCode="General">
                  <c:v>31</c:v>
                </c:pt>
                <c:pt idx="1">
                  <c:v>38.975000000000001</c:v>
                </c:pt>
                <c:pt idx="2" formatCode="General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Sheet1!$C$69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Sheet1!$B$70:$B$72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Sheet1!$C$70:$C$72</c:f>
              <c:numCache>
                <c:formatCode>0.0</c:formatCode>
                <c:ptCount val="3"/>
                <c:pt idx="0">
                  <c:v>115.8</c:v>
                </c:pt>
                <c:pt idx="1">
                  <c:v>117.6</c:v>
                </c:pt>
                <c:pt idx="2">
                  <c:v>109.8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Sheet1!$C$104:$C$106</c:f>
              <c:numCache>
                <c:formatCode>0.00</c:formatCode>
                <c:ptCount val="3"/>
                <c:pt idx="0">
                  <c:v>0.5</c:v>
                </c:pt>
                <c:pt idx="1">
                  <c:v>0.4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Sheet1!$D$104:$D$106</c:f>
              <c:numCache>
                <c:formatCode>0.00</c:formatCode>
                <c:ptCount val="3"/>
                <c:pt idx="0">
                  <c:v>0.96</c:v>
                </c:pt>
                <c:pt idx="1">
                  <c:v>0.84</c:v>
                </c:pt>
                <c:pt idx="2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Sheet1!$E$104:$E$106</c:f>
              <c:numCache>
                <c:formatCode>0.00</c:formatCode>
                <c:ptCount val="3"/>
                <c:pt idx="0">
                  <c:v>1.86</c:v>
                </c:pt>
                <c:pt idx="1">
                  <c:v>1.64</c:v>
                </c:pt>
                <c:pt idx="2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Sheet1!$F$104:$F$106</c:f>
              <c:numCache>
                <c:formatCode>0.00</c:formatCode>
                <c:ptCount val="3"/>
                <c:pt idx="0">
                  <c:v>3.91</c:v>
                </c:pt>
                <c:pt idx="1">
                  <c:v>3.45</c:v>
                </c:pt>
                <c:pt idx="2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Sheet1!$B$203:$B$205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Sheet1!$E$203:$E$205</c:f>
              <c:numCache>
                <c:formatCode>0.0</c:formatCode>
                <c:ptCount val="3"/>
                <c:pt idx="0">
                  <c:v>2.7590625000000002</c:v>
                </c:pt>
                <c:pt idx="1">
                  <c:v>2.1459374999999996</c:v>
                </c:pt>
                <c:pt idx="2">
                  <c:v>4.9050000000000002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Sheet1!$C$230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Sheet1!$B$231:$B$233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Sheet1!$C$231:$C$233</c:f>
              <c:numCache>
                <c:formatCode>General</c:formatCode>
                <c:ptCount val="3"/>
                <c:pt idx="0">
                  <c:v>61</c:v>
                </c:pt>
                <c:pt idx="1">
                  <c:v>63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Basic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0.94</c:v>
                </c:pt>
                <c:pt idx="4">
                  <c:v>0.96</c:v>
                </c:pt>
                <c:pt idx="5">
                  <c:v>0.96</c:v>
                </c:pt>
                <c:pt idx="6">
                  <c:v>1.83</c:v>
                </c:pt>
                <c:pt idx="7">
                  <c:v>1.86</c:v>
                </c:pt>
                <c:pt idx="8">
                  <c:v>1.86</c:v>
                </c:pt>
                <c:pt idx="9">
                  <c:v>3.77</c:v>
                </c:pt>
                <c:pt idx="10">
                  <c:v>3.91</c:v>
                </c:pt>
                <c:pt idx="11">
                  <c:v>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Translucent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0.39</c:v>
                </c:pt>
                <c:pt idx="1">
                  <c:v>0.4</c:v>
                </c:pt>
                <c:pt idx="2">
                  <c:v>0.41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1.63</c:v>
                </c:pt>
                <c:pt idx="7">
                  <c:v>1.64</c:v>
                </c:pt>
                <c:pt idx="8">
                  <c:v>1.64</c:v>
                </c:pt>
                <c:pt idx="9">
                  <c:v>3.36</c:v>
                </c:pt>
                <c:pt idx="10">
                  <c:v>3.45</c:v>
                </c:pt>
                <c:pt idx="11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Sheet1!$B$137</c:f>
              <c:strCache>
                <c:ptCount val="1"/>
                <c:pt idx="0">
                  <c:v>CF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0.28999999999999998</c:v>
                </c:pt>
                <c:pt idx="1">
                  <c:v>0.3</c:v>
                </c:pt>
                <c:pt idx="2">
                  <c:v>0.3</c:v>
                </c:pt>
                <c:pt idx="3">
                  <c:v>0.59</c:v>
                </c:pt>
                <c:pt idx="4">
                  <c:v>0.62</c:v>
                </c:pt>
                <c:pt idx="5">
                  <c:v>0.63</c:v>
                </c:pt>
                <c:pt idx="6">
                  <c:v>1.23</c:v>
                </c:pt>
                <c:pt idx="7">
                  <c:v>1.32</c:v>
                </c:pt>
                <c:pt idx="8">
                  <c:v>1.35</c:v>
                </c:pt>
                <c:pt idx="9">
                  <c:v>2.98</c:v>
                </c:pt>
                <c:pt idx="10">
                  <c:v>3.37</c:v>
                </c:pt>
                <c:pt idx="11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0-4220-B709-401939C26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Sheet1!$C$177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Sheet1!$B$178:$B$180</c:f>
              <c:strCache>
                <c:ptCount val="3"/>
                <c:pt idx="0">
                  <c:v>Basic</c:v>
                </c:pt>
                <c:pt idx="1">
                  <c:v>Translucent</c:v>
                </c:pt>
                <c:pt idx="2">
                  <c:v>CF</c:v>
                </c:pt>
              </c:strCache>
            </c:strRef>
          </c:cat>
          <c:val>
            <c:numRef>
              <c:f>Sheet1!$C$178:$C$180</c:f>
              <c:numCache>
                <c:formatCode>General</c:formatCode>
                <c:ptCount val="3"/>
                <c:pt idx="0">
                  <c:v>0.4</c:v>
                </c:pt>
                <c:pt idx="1">
                  <c:v>1.2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31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34</xdr:row>
      <xdr:rowOff>172098</xdr:rowOff>
    </xdr:from>
    <xdr:to>
      <xdr:col>13</xdr:col>
      <xdr:colOff>660833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66</xdr:row>
      <xdr:rowOff>119063</xdr:rowOff>
    </xdr:from>
    <xdr:to>
      <xdr:col>14</xdr:col>
      <xdr:colOff>2053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100</xdr:row>
      <xdr:rowOff>84742</xdr:rowOff>
    </xdr:from>
    <xdr:to>
      <xdr:col>14</xdr:col>
      <xdr:colOff>90581</xdr:colOff>
      <xdr:row>128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200</xdr:row>
      <xdr:rowOff>171110</xdr:rowOff>
    </xdr:from>
    <xdr:to>
      <xdr:col>14</xdr:col>
      <xdr:colOff>152400</xdr:colOff>
      <xdr:row>225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227</xdr:row>
      <xdr:rowOff>170388</xdr:rowOff>
    </xdr:from>
    <xdr:to>
      <xdr:col>14</xdr:col>
      <xdr:colOff>150709</xdr:colOff>
      <xdr:row>247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138</xdr:row>
      <xdr:rowOff>0</xdr:rowOff>
    </xdr:from>
    <xdr:to>
      <xdr:col>14</xdr:col>
      <xdr:colOff>571499</xdr:colOff>
      <xdr:row>167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219293</xdr:colOff>
      <xdr:row>18</xdr:row>
      <xdr:rowOff>161718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7</xdr:col>
      <xdr:colOff>727147</xdr:colOff>
      <xdr:row>37</xdr:row>
      <xdr:rowOff>74546</xdr:rowOff>
    </xdr:from>
    <xdr:to>
      <xdr:col>9</xdr:col>
      <xdr:colOff>518150</xdr:colOff>
      <xdr:row>40</xdr:row>
      <xdr:rowOff>161513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0897" y="7202421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38</xdr:row>
      <xdr:rowOff>33477</xdr:rowOff>
    </xdr:from>
    <xdr:to>
      <xdr:col>16</xdr:col>
      <xdr:colOff>480383</xdr:colOff>
      <xdr:row>47</xdr:row>
      <xdr:rowOff>50731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5</xdr:col>
      <xdr:colOff>160337</xdr:colOff>
      <xdr:row>120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181</xdr:row>
      <xdr:rowOff>119063</xdr:rowOff>
    </xdr:from>
    <xdr:to>
      <xdr:col>3</xdr:col>
      <xdr:colOff>278481</xdr:colOff>
      <xdr:row>192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74</xdr:row>
      <xdr:rowOff>158750</xdr:rowOff>
    </xdr:from>
    <xdr:to>
      <xdr:col>3</xdr:col>
      <xdr:colOff>422275</xdr:colOff>
      <xdr:row>88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207</xdr:row>
      <xdr:rowOff>111123</xdr:rowOff>
    </xdr:from>
    <xdr:to>
      <xdr:col>3</xdr:col>
      <xdr:colOff>604837</xdr:colOff>
      <xdr:row>220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237</xdr:row>
      <xdr:rowOff>127000</xdr:rowOff>
    </xdr:from>
    <xdr:to>
      <xdr:col>4</xdr:col>
      <xdr:colOff>128588</xdr:colOff>
      <xdr:row>243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151</xdr:row>
      <xdr:rowOff>71998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020061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174</xdr:row>
      <xdr:rowOff>185736</xdr:rowOff>
    </xdr:from>
    <xdr:to>
      <xdr:col>14</xdr:col>
      <xdr:colOff>161924</xdr:colOff>
      <xdr:row>194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547688</xdr:colOff>
      <xdr:row>81</xdr:row>
      <xdr:rowOff>95250</xdr:rowOff>
    </xdr:from>
    <xdr:to>
      <xdr:col>2</xdr:col>
      <xdr:colOff>690563</xdr:colOff>
      <xdr:row>81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677E51-6D5E-A81E-CBC1-066B42E410F5}"/>
            </a:ext>
          </a:extLst>
        </xdr:cNvPr>
        <xdr:cNvCxnSpPr/>
      </xdr:nvCxnSpPr>
      <xdr:spPr>
        <a:xfrm>
          <a:off x="1531938" y="15660688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690563</xdr:colOff>
      <xdr:row>82</xdr:row>
      <xdr:rowOff>47625</xdr:rowOff>
    </xdr:from>
    <xdr:to>
      <xdr:col>3</xdr:col>
      <xdr:colOff>31750</xdr:colOff>
      <xdr:row>82</xdr:row>
      <xdr:rowOff>47625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DB577AA-BC6C-CE1B-A98D-BBBE73A31D73}"/>
            </a:ext>
          </a:extLst>
        </xdr:cNvPr>
        <xdr:cNvCxnSpPr/>
      </xdr:nvCxnSpPr>
      <xdr:spPr>
        <a:xfrm>
          <a:off x="1674813" y="15803563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238126</xdr:colOff>
      <xdr:row>82</xdr:row>
      <xdr:rowOff>39687</xdr:rowOff>
    </xdr:from>
    <xdr:to>
      <xdr:col>2</xdr:col>
      <xdr:colOff>381001</xdr:colOff>
      <xdr:row>82</xdr:row>
      <xdr:rowOff>39687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E88A965-AEFC-D02E-B0D0-6719370E0037}"/>
            </a:ext>
          </a:extLst>
        </xdr:cNvPr>
        <xdr:cNvCxnSpPr/>
      </xdr:nvCxnSpPr>
      <xdr:spPr>
        <a:xfrm>
          <a:off x="1222376" y="15795625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166688</xdr:colOff>
      <xdr:row>12</xdr:row>
      <xdr:rowOff>0</xdr:rowOff>
    </xdr:from>
    <xdr:to>
      <xdr:col>7</xdr:col>
      <xdr:colOff>690563</xdr:colOff>
      <xdr:row>13</xdr:row>
      <xdr:rowOff>87313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6D38257-D467-F9A9-4465-EDE7E34B61AB}"/>
            </a:ext>
          </a:extLst>
        </xdr:cNvPr>
        <xdr:cNvCxnSpPr/>
      </xdr:nvCxnSpPr>
      <xdr:spPr>
        <a:xfrm flipH="1">
          <a:off x="4770438" y="2325688"/>
          <a:ext cx="52387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16</xdr:row>
      <xdr:rowOff>63500</xdr:rowOff>
    </xdr:from>
    <xdr:to>
      <xdr:col>9</xdr:col>
      <xdr:colOff>198438</xdr:colOff>
      <xdr:row>16</xdr:row>
      <xdr:rowOff>127000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C271298-6108-FA02-3A02-8D765CBBBAEE}"/>
            </a:ext>
          </a:extLst>
        </xdr:cNvPr>
        <xdr:cNvCxnSpPr/>
      </xdr:nvCxnSpPr>
      <xdr:spPr>
        <a:xfrm>
          <a:off x="4746625" y="3167063"/>
          <a:ext cx="1785938" cy="6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0"/>
  <sheetViews>
    <sheetView tabSelected="1" zoomScale="120" zoomScaleNormal="120" workbookViewId="0"/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64</v>
      </c>
      <c r="M2" t="s">
        <v>33</v>
      </c>
      <c r="O2" s="94"/>
    </row>
    <row r="3" spans="1:18" x14ac:dyDescent="0.25">
      <c r="A3" s="4"/>
      <c r="B3" t="s">
        <v>65</v>
      </c>
      <c r="M3" s="153" t="s">
        <v>61</v>
      </c>
      <c r="N3" s="86" t="s">
        <v>66</v>
      </c>
      <c r="O3" s="88" t="s">
        <v>69</v>
      </c>
      <c r="R3" s="93"/>
    </row>
    <row r="4" spans="1:18" x14ac:dyDescent="0.25">
      <c r="A4" s="4"/>
      <c r="B4" s="91" t="s">
        <v>55</v>
      </c>
      <c r="D4" s="90" t="s">
        <v>56</v>
      </c>
      <c r="M4" s="155" t="s">
        <v>63</v>
      </c>
      <c r="N4" s="87" t="s">
        <v>67</v>
      </c>
      <c r="O4" s="88" t="s">
        <v>68</v>
      </c>
      <c r="R4" s="93"/>
    </row>
    <row r="5" spans="1:18" ht="15.75" thickBot="1" x14ac:dyDescent="0.3">
      <c r="A5" s="4"/>
      <c r="B5" s="4"/>
      <c r="M5" s="154" t="s">
        <v>62</v>
      </c>
      <c r="N5" s="95" t="s">
        <v>66</v>
      </c>
      <c r="O5" s="88" t="s">
        <v>70</v>
      </c>
      <c r="R5" s="93"/>
    </row>
    <row r="6" spans="1:18" x14ac:dyDescent="0.25">
      <c r="A6" s="4"/>
      <c r="B6" s="10" t="s">
        <v>28</v>
      </c>
      <c r="K6" s="18"/>
      <c r="L6" s="18"/>
      <c r="M6" s="88" t="s">
        <v>60</v>
      </c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31"/>
      <c r="C8" s="137" t="s">
        <v>26</v>
      </c>
      <c r="D8" s="136" t="s">
        <v>0</v>
      </c>
      <c r="E8" s="101" t="s">
        <v>1</v>
      </c>
      <c r="F8" s="101" t="s">
        <v>2</v>
      </c>
      <c r="G8" s="101" t="s">
        <v>3</v>
      </c>
      <c r="H8" s="101" t="s">
        <v>4</v>
      </c>
      <c r="I8" s="102" t="s">
        <v>5</v>
      </c>
      <c r="J8" s="46"/>
    </row>
    <row r="9" spans="1:18" x14ac:dyDescent="0.25">
      <c r="A9" s="4"/>
      <c r="B9" s="153" t="s">
        <v>61</v>
      </c>
      <c r="C9" s="138">
        <v>12</v>
      </c>
      <c r="D9" s="133">
        <v>17.84</v>
      </c>
      <c r="E9" s="13">
        <v>18.77</v>
      </c>
      <c r="F9" s="13">
        <v>19.100000000000001</v>
      </c>
      <c r="G9" s="13">
        <v>19.260000000000002</v>
      </c>
      <c r="H9" s="13">
        <v>19.32</v>
      </c>
      <c r="I9" s="48">
        <v>19.420000000000002</v>
      </c>
      <c r="J9" s="46"/>
    </row>
    <row r="10" spans="1:18" x14ac:dyDescent="0.25">
      <c r="A10" s="4"/>
      <c r="B10" s="155" t="s">
        <v>63</v>
      </c>
      <c r="C10" s="139">
        <v>12</v>
      </c>
      <c r="D10" s="134">
        <v>16.98</v>
      </c>
      <c r="E10" s="103">
        <v>17.690000000000001</v>
      </c>
      <c r="F10" s="141">
        <v>17.95</v>
      </c>
      <c r="G10" s="103">
        <v>18.05</v>
      </c>
      <c r="H10" s="103">
        <v>18.2</v>
      </c>
      <c r="I10" s="104">
        <v>18.350000000000001</v>
      </c>
      <c r="J10" s="46"/>
    </row>
    <row r="11" spans="1:18" ht="15.75" thickBot="1" x14ac:dyDescent="0.3">
      <c r="A11" s="4"/>
      <c r="B11" s="154" t="s">
        <v>62</v>
      </c>
      <c r="C11" s="140">
        <v>12</v>
      </c>
      <c r="D11" s="135">
        <v>15.16</v>
      </c>
      <c r="E11" s="14">
        <v>15.99</v>
      </c>
      <c r="F11" s="142">
        <v>16.100000000000001</v>
      </c>
      <c r="G11" s="14">
        <v>16.25</v>
      </c>
      <c r="H11" s="14">
        <v>16.32</v>
      </c>
      <c r="I11" s="49">
        <v>16.420000000000002</v>
      </c>
      <c r="J11" s="46"/>
    </row>
    <row r="12" spans="1:18" x14ac:dyDescent="0.25">
      <c r="B12" s="11"/>
      <c r="C12" s="12"/>
      <c r="D12" s="12"/>
      <c r="E12" s="12"/>
      <c r="F12" s="12"/>
      <c r="G12" s="12"/>
      <c r="H12" s="12"/>
      <c r="I12" s="12"/>
      <c r="J12" s="47"/>
    </row>
    <row r="13" spans="1:18" ht="15.75" thickBot="1" x14ac:dyDescent="0.3">
      <c r="B13" s="4" t="s">
        <v>29</v>
      </c>
    </row>
    <row r="14" spans="1:18" ht="15.75" thickBot="1" x14ac:dyDescent="0.3">
      <c r="B14" s="31"/>
      <c r="C14" s="7" t="s">
        <v>1</v>
      </c>
      <c r="D14" s="105" t="s">
        <v>2</v>
      </c>
      <c r="E14" s="105" t="s">
        <v>3</v>
      </c>
      <c r="F14" s="105" t="s">
        <v>4</v>
      </c>
      <c r="G14" s="50" t="s">
        <v>5</v>
      </c>
      <c r="H14" s="12"/>
      <c r="K14" s="12"/>
      <c r="L14" s="12"/>
    </row>
    <row r="15" spans="1:18" x14ac:dyDescent="0.25">
      <c r="B15" s="153" t="s">
        <v>61</v>
      </c>
      <c r="C15" s="1">
        <f t="shared" ref="C15:G17" si="0">+E9-D9</f>
        <v>0.92999999999999972</v>
      </c>
      <c r="D15" s="92">
        <f t="shared" si="0"/>
        <v>0.33000000000000185</v>
      </c>
      <c r="E15" s="92">
        <f t="shared" si="0"/>
        <v>0.16000000000000014</v>
      </c>
      <c r="F15" s="92">
        <f t="shared" si="0"/>
        <v>5.9999999999998721E-2</v>
      </c>
      <c r="G15" s="5">
        <f t="shared" si="0"/>
        <v>0.10000000000000142</v>
      </c>
      <c r="H15" s="12"/>
    </row>
    <row r="16" spans="1:18" x14ac:dyDescent="0.25">
      <c r="B16" s="155" t="s">
        <v>63</v>
      </c>
      <c r="C16" s="107">
        <f t="shared" si="0"/>
        <v>0.71000000000000085</v>
      </c>
      <c r="D16" s="106">
        <f t="shared" si="0"/>
        <v>0.25999999999999801</v>
      </c>
      <c r="E16" s="106">
        <f t="shared" si="0"/>
        <v>0.10000000000000142</v>
      </c>
      <c r="F16" s="106">
        <f t="shared" si="0"/>
        <v>0.14999999999999858</v>
      </c>
      <c r="G16" s="108">
        <f t="shared" si="0"/>
        <v>0.15000000000000213</v>
      </c>
      <c r="H16" s="12"/>
    </row>
    <row r="17" spans="2:7" ht="15.75" thickBot="1" x14ac:dyDescent="0.3">
      <c r="B17" s="154" t="s">
        <v>62</v>
      </c>
      <c r="C17" s="2">
        <f t="shared" si="0"/>
        <v>0.83000000000000007</v>
      </c>
      <c r="D17" s="89">
        <f t="shared" si="0"/>
        <v>0.11000000000000121</v>
      </c>
      <c r="E17" s="89">
        <f t="shared" si="0"/>
        <v>0.14999999999999858</v>
      </c>
      <c r="F17" s="89">
        <f t="shared" si="0"/>
        <v>7.0000000000000284E-2</v>
      </c>
      <c r="G17" s="56">
        <f t="shared" si="0"/>
        <v>0.10000000000000142</v>
      </c>
    </row>
    <row r="31" spans="2:7" x14ac:dyDescent="0.25">
      <c r="B31" s="4"/>
    </row>
    <row r="32" spans="2:7" x14ac:dyDescent="0.25">
      <c r="B32" s="4"/>
    </row>
    <row r="33" spans="1:19" x14ac:dyDescent="0.25">
      <c r="B33" s="4"/>
    </row>
    <row r="36" spans="1:19" ht="15.75" thickBot="1" x14ac:dyDescent="0.3">
      <c r="B36" t="s">
        <v>6</v>
      </c>
      <c r="S36" s="21"/>
    </row>
    <row r="37" spans="1:19" ht="15.75" thickBot="1" x14ac:dyDescent="0.3">
      <c r="B37" s="3"/>
      <c r="C37" s="7" t="s">
        <v>7</v>
      </c>
      <c r="D37" s="50" t="s">
        <v>8</v>
      </c>
      <c r="E37" s="57" t="s">
        <v>31</v>
      </c>
      <c r="F37" s="16" t="s">
        <v>32</v>
      </c>
      <c r="R37" s="4"/>
      <c r="S37" s="21"/>
    </row>
    <row r="38" spans="1:19" x14ac:dyDescent="0.25">
      <c r="B38" s="153" t="s">
        <v>61</v>
      </c>
      <c r="C38" s="144">
        <v>61.2</v>
      </c>
      <c r="D38" s="145">
        <v>60.9</v>
      </c>
      <c r="E38" s="109">
        <f>AVERAGE(C38:D38)</f>
        <v>61.05</v>
      </c>
      <c r="F38" s="17">
        <f>+E38*9.81/(1000000*0.004*0.004)</f>
        <v>37.431281249999998</v>
      </c>
      <c r="R38" s="22"/>
      <c r="S38" s="23"/>
    </row>
    <row r="39" spans="1:19" x14ac:dyDescent="0.25">
      <c r="B39" s="155" t="s">
        <v>63</v>
      </c>
      <c r="C39" s="146">
        <v>84.3</v>
      </c>
      <c r="D39" s="147">
        <v>86.9</v>
      </c>
      <c r="E39" s="110">
        <f t="shared" ref="E39" si="1">AVERAGE(C39:D39)</f>
        <v>85.6</v>
      </c>
      <c r="F39" s="17">
        <f t="shared" ref="F39:F40" si="2">+E39*9.81/(1000000*0.004*0.004)</f>
        <v>52.483499999999999</v>
      </c>
      <c r="G39" s="51"/>
      <c r="R39" s="4"/>
      <c r="S39" s="23"/>
    </row>
    <row r="40" spans="1:19" ht="15.75" thickBot="1" x14ac:dyDescent="0.3">
      <c r="A40" s="55"/>
      <c r="B40" s="154" t="s">
        <v>62</v>
      </c>
      <c r="C40" s="143">
        <v>58.1</v>
      </c>
      <c r="D40" s="148">
        <v>63</v>
      </c>
      <c r="E40" s="111">
        <f t="shared" ref="E40" si="3">AVERAGE(C40:D40)</f>
        <v>60.55</v>
      </c>
      <c r="F40" s="17">
        <f t="shared" si="2"/>
        <v>37.12471875</v>
      </c>
      <c r="R40" s="4"/>
      <c r="S40" s="23"/>
    </row>
    <row r="41" spans="1:19" x14ac:dyDescent="0.25">
      <c r="B41" t="s">
        <v>24</v>
      </c>
      <c r="C41" s="12"/>
      <c r="D41" s="12"/>
      <c r="E41" s="21"/>
      <c r="F41" s="17"/>
    </row>
    <row r="46" spans="1:19" x14ac:dyDescent="0.25">
      <c r="B46" s="6"/>
      <c r="M46" s="26"/>
    </row>
    <row r="47" spans="1:19" x14ac:dyDescent="0.25">
      <c r="B47" s="6"/>
      <c r="M47" s="26"/>
    </row>
    <row r="48" spans="1:19" x14ac:dyDescent="0.25">
      <c r="B48" s="6"/>
      <c r="M48" s="26"/>
    </row>
    <row r="49" spans="1:13" ht="15.75" thickBot="1" x14ac:dyDescent="0.3">
      <c r="B49" t="s">
        <v>10</v>
      </c>
      <c r="M49" s="26"/>
    </row>
    <row r="50" spans="1:13" ht="15.75" thickBot="1" x14ac:dyDescent="0.3">
      <c r="B50" s="3"/>
      <c r="C50" s="7" t="s">
        <v>7</v>
      </c>
      <c r="D50" s="50" t="s">
        <v>8</v>
      </c>
      <c r="E50" s="57" t="s">
        <v>9</v>
      </c>
      <c r="F50" s="16" t="s">
        <v>32</v>
      </c>
      <c r="M50" s="26"/>
    </row>
    <row r="51" spans="1:13" x14ac:dyDescent="0.25">
      <c r="B51" s="153" t="s">
        <v>61</v>
      </c>
      <c r="C51" s="144">
        <v>31.4</v>
      </c>
      <c r="D51" s="145">
        <v>30.6</v>
      </c>
      <c r="E51" s="109">
        <f>AVERAGE(C51:D51)</f>
        <v>31</v>
      </c>
      <c r="F51" s="17">
        <f>+E51*9.81/(1000000*0.004*0.004)</f>
        <v>19.006875000000001</v>
      </c>
      <c r="G51" s="51"/>
      <c r="M51" s="26"/>
    </row>
    <row r="52" spans="1:13" x14ac:dyDescent="0.25">
      <c r="B52" s="155" t="s">
        <v>63</v>
      </c>
      <c r="C52" s="146">
        <v>33.200000000000003</v>
      </c>
      <c r="D52" s="147">
        <v>43.3</v>
      </c>
      <c r="E52" s="156">
        <f>AVERAGE(C52:D53)</f>
        <v>38.975000000000001</v>
      </c>
      <c r="F52" s="17">
        <f>+E52*9.81/(1000000*0.004*0.004)</f>
        <v>23.896546875000002</v>
      </c>
      <c r="M52" s="26"/>
    </row>
    <row r="53" spans="1:13" x14ac:dyDescent="0.25">
      <c r="A53" s="55"/>
      <c r="B53" s="155" t="s">
        <v>63</v>
      </c>
      <c r="C53" s="157">
        <v>36.4</v>
      </c>
      <c r="D53" s="157">
        <v>43</v>
      </c>
      <c r="M53" s="26"/>
    </row>
    <row r="54" spans="1:13" ht="15.75" thickBot="1" x14ac:dyDescent="0.3">
      <c r="B54" s="154" t="s">
        <v>62</v>
      </c>
      <c r="C54" s="143">
        <v>17.2</v>
      </c>
      <c r="D54" s="148">
        <v>17.600000000000001</v>
      </c>
      <c r="E54" s="111">
        <f>AVERAGE(C54:D54)</f>
        <v>17.399999999999999</v>
      </c>
      <c r="F54" s="17">
        <f>+E54*9.81/(1000000*0.004*0.004)</f>
        <v>10.668374999999999</v>
      </c>
      <c r="M54" s="26"/>
    </row>
    <row r="55" spans="1:13" x14ac:dyDescent="0.25">
      <c r="B55" t="s">
        <v>71</v>
      </c>
      <c r="C55" s="12"/>
      <c r="D55" s="12"/>
      <c r="E55" s="21"/>
      <c r="F55" s="17"/>
      <c r="M55" s="26"/>
    </row>
    <row r="56" spans="1:13" x14ac:dyDescent="0.25">
      <c r="B56" t="s">
        <v>25</v>
      </c>
      <c r="M56" s="26"/>
    </row>
    <row r="57" spans="1:13" x14ac:dyDescent="0.25">
      <c r="B57" s="6"/>
      <c r="M57" s="26"/>
    </row>
    <row r="58" spans="1:13" x14ac:dyDescent="0.25">
      <c r="B58" s="6"/>
      <c r="M58" s="26"/>
    </row>
    <row r="59" spans="1:13" x14ac:dyDescent="0.25">
      <c r="M59" s="26"/>
    </row>
    <row r="60" spans="1:13" x14ac:dyDescent="0.25">
      <c r="M60" s="26"/>
    </row>
    <row r="61" spans="1:13" x14ac:dyDescent="0.25">
      <c r="M61" s="26"/>
    </row>
    <row r="62" spans="1:13" x14ac:dyDescent="0.25">
      <c r="M62" s="26"/>
    </row>
    <row r="63" spans="1:13" x14ac:dyDescent="0.25">
      <c r="M63" s="26"/>
    </row>
    <row r="64" spans="1:13" x14ac:dyDescent="0.25">
      <c r="M64" s="26"/>
    </row>
    <row r="65" spans="2:13" x14ac:dyDescent="0.25">
      <c r="M65" s="26"/>
    </row>
    <row r="66" spans="2:13" x14ac:dyDescent="0.25">
      <c r="B66" s="4"/>
      <c r="M66" s="26"/>
    </row>
    <row r="67" spans="2:13" x14ac:dyDescent="0.25">
      <c r="B67" s="4"/>
      <c r="M67" s="26"/>
    </row>
    <row r="68" spans="2:13" ht="15.75" thickBot="1" x14ac:dyDescent="0.3">
      <c r="B68" t="s">
        <v>12</v>
      </c>
      <c r="M68" s="26"/>
    </row>
    <row r="69" spans="2:13" ht="15.75" thickBot="1" x14ac:dyDescent="0.3">
      <c r="B69" s="3"/>
      <c r="C69" s="8" t="s">
        <v>13</v>
      </c>
      <c r="D69" s="16" t="s">
        <v>32</v>
      </c>
      <c r="M69" s="26"/>
    </row>
    <row r="70" spans="2:13" x14ac:dyDescent="0.25">
      <c r="B70" s="153" t="s">
        <v>61</v>
      </c>
      <c r="C70" s="149">
        <v>115.8</v>
      </c>
      <c r="D70" s="17">
        <f>+C70*9.81/(1000000*2*0.005*0.005*PI()/4)</f>
        <v>28.92795152680111</v>
      </c>
      <c r="M70" s="26"/>
    </row>
    <row r="71" spans="2:13" x14ac:dyDescent="0.25">
      <c r="B71" s="155" t="s">
        <v>63</v>
      </c>
      <c r="C71" s="150">
        <v>117.6</v>
      </c>
      <c r="D71" s="17">
        <f>+C71*9.81/(1000000*2*0.005*0.005*PI()/4)</f>
        <v>29.377608804419776</v>
      </c>
      <c r="E71" s="51"/>
      <c r="M71" s="26"/>
    </row>
    <row r="72" spans="2:13" ht="15.75" thickBot="1" x14ac:dyDescent="0.3">
      <c r="B72" s="154" t="s">
        <v>62</v>
      </c>
      <c r="C72" s="151">
        <v>109.8</v>
      </c>
      <c r="D72" s="17">
        <f>+C72*9.81/(1000000*2*0.005*0.005*PI()/4)</f>
        <v>27.429093934738869</v>
      </c>
      <c r="M72" s="26"/>
    </row>
    <row r="73" spans="2:13" x14ac:dyDescent="0.25">
      <c r="B73" s="4" t="s">
        <v>14</v>
      </c>
      <c r="C73" s="21"/>
      <c r="D73" s="17"/>
      <c r="M73" s="26"/>
    </row>
    <row r="74" spans="2:13" x14ac:dyDescent="0.25">
      <c r="M74" s="26"/>
    </row>
    <row r="75" spans="2:13" x14ac:dyDescent="0.25">
      <c r="B75" s="4"/>
      <c r="M75" s="26"/>
    </row>
    <row r="76" spans="2:13" x14ac:dyDescent="0.25">
      <c r="B76" s="4"/>
      <c r="M76" s="26"/>
    </row>
    <row r="77" spans="2:13" x14ac:dyDescent="0.25">
      <c r="B77" s="4"/>
      <c r="M77" s="26"/>
    </row>
    <row r="78" spans="2:13" x14ac:dyDescent="0.25">
      <c r="B78" s="4"/>
      <c r="M78" s="26"/>
    </row>
    <row r="79" spans="2:13" x14ac:dyDescent="0.25">
      <c r="B79" s="4"/>
      <c r="M79" s="26"/>
    </row>
    <row r="80" spans="2:13" x14ac:dyDescent="0.25">
      <c r="B80" s="4"/>
      <c r="M80" s="26"/>
    </row>
    <row r="81" spans="2:13" x14ac:dyDescent="0.25">
      <c r="B81" s="4"/>
      <c r="M81" s="26"/>
    </row>
    <row r="82" spans="2:13" x14ac:dyDescent="0.25">
      <c r="B82" s="4"/>
      <c r="M82" s="26"/>
    </row>
    <row r="83" spans="2:13" x14ac:dyDescent="0.25">
      <c r="B83" s="4"/>
      <c r="M83" s="26"/>
    </row>
    <row r="84" spans="2:13" x14ac:dyDescent="0.25">
      <c r="B84" s="4"/>
      <c r="M84" s="26"/>
    </row>
    <row r="85" spans="2:13" x14ac:dyDescent="0.25">
      <c r="B85" s="4"/>
      <c r="M85" s="26"/>
    </row>
    <row r="86" spans="2:13" x14ac:dyDescent="0.25">
      <c r="B86" s="4"/>
      <c r="M86" s="26"/>
    </row>
    <row r="87" spans="2:13" x14ac:dyDescent="0.25">
      <c r="B87" s="4"/>
      <c r="M87" s="26"/>
    </row>
    <row r="88" spans="2:13" x14ac:dyDescent="0.25">
      <c r="B88" s="4"/>
      <c r="M88" s="26"/>
    </row>
    <row r="89" spans="2:13" x14ac:dyDescent="0.25">
      <c r="B89" s="4"/>
      <c r="M89" s="26"/>
    </row>
    <row r="90" spans="2:13" x14ac:dyDescent="0.25">
      <c r="B90" s="4"/>
      <c r="M90" s="26"/>
    </row>
    <row r="91" spans="2:13" x14ac:dyDescent="0.25">
      <c r="B91" s="4"/>
      <c r="M91" s="26"/>
    </row>
    <row r="92" spans="2:13" x14ac:dyDescent="0.25">
      <c r="B92" s="4"/>
      <c r="M92" s="26"/>
    </row>
    <row r="93" spans="2:13" x14ac:dyDescent="0.25">
      <c r="B93" s="4"/>
      <c r="M93" s="26"/>
    </row>
    <row r="94" spans="2:13" x14ac:dyDescent="0.25">
      <c r="B94" s="4"/>
      <c r="M94" s="26"/>
    </row>
    <row r="95" spans="2:13" x14ac:dyDescent="0.25">
      <c r="B95" s="4"/>
      <c r="M95" s="26"/>
    </row>
    <row r="96" spans="2:13" x14ac:dyDescent="0.25">
      <c r="B96" s="4"/>
      <c r="M96" s="26"/>
    </row>
    <row r="97" spans="2:13" x14ac:dyDescent="0.25">
      <c r="B97" s="4"/>
      <c r="M97" s="26"/>
    </row>
    <row r="98" spans="2:13" x14ac:dyDescent="0.25">
      <c r="B98" s="4"/>
      <c r="M98" s="26"/>
    </row>
    <row r="99" spans="2:13" x14ac:dyDescent="0.25">
      <c r="B99" s="4"/>
      <c r="M99" s="26"/>
    </row>
    <row r="100" spans="2:13" x14ac:dyDescent="0.25">
      <c r="B100" s="6"/>
      <c r="M100" s="26"/>
    </row>
    <row r="101" spans="2:13" x14ac:dyDescent="0.25">
      <c r="B101" s="6"/>
      <c r="M101" s="26"/>
    </row>
    <row r="102" spans="2:13" ht="15.75" thickBot="1" x14ac:dyDescent="0.3">
      <c r="B102" t="s">
        <v>51</v>
      </c>
      <c r="M102" s="26"/>
    </row>
    <row r="103" spans="2:13" ht="15.75" thickBot="1" x14ac:dyDescent="0.3">
      <c r="B103" s="27"/>
      <c r="C103" s="28" t="s">
        <v>34</v>
      </c>
      <c r="D103" s="29" t="s">
        <v>35</v>
      </c>
      <c r="E103" s="29" t="s">
        <v>36</v>
      </c>
      <c r="F103" s="30" t="s">
        <v>37</v>
      </c>
      <c r="M103" s="26"/>
    </row>
    <row r="104" spans="2:13" x14ac:dyDescent="0.25">
      <c r="B104" s="153" t="s">
        <v>61</v>
      </c>
      <c r="C104" s="52">
        <f>+Sheet1!D135</f>
        <v>0.5</v>
      </c>
      <c r="D104" s="53">
        <f>+Sheet1!G135</f>
        <v>0.96</v>
      </c>
      <c r="E104" s="53">
        <f>+Sheet1!J135</f>
        <v>1.86</v>
      </c>
      <c r="F104" s="54">
        <f>+Sheet1!M135</f>
        <v>3.91</v>
      </c>
      <c r="M104" s="26"/>
    </row>
    <row r="105" spans="2:13" x14ac:dyDescent="0.25">
      <c r="B105" s="155" t="s">
        <v>63</v>
      </c>
      <c r="C105" s="113">
        <f>+Sheet1!D136</f>
        <v>0.4</v>
      </c>
      <c r="D105" s="112">
        <f>+Sheet1!G136</f>
        <v>0.84</v>
      </c>
      <c r="E105" s="112">
        <f>+Sheet1!J136</f>
        <v>1.64</v>
      </c>
      <c r="F105" s="114">
        <f>+Sheet1!M136</f>
        <v>3.45</v>
      </c>
      <c r="M105" s="26"/>
    </row>
    <row r="106" spans="2:13" ht="15.75" thickBot="1" x14ac:dyDescent="0.3">
      <c r="B106" s="154" t="s">
        <v>62</v>
      </c>
      <c r="C106" s="59">
        <f>+Sheet1!D137</f>
        <v>0.3</v>
      </c>
      <c r="D106" s="60">
        <f>+Sheet1!G137</f>
        <v>0.62</v>
      </c>
      <c r="E106" s="60">
        <f>+Sheet1!J137</f>
        <v>1.32</v>
      </c>
      <c r="F106" s="61">
        <f>+Sheet1!M137</f>
        <v>3.37</v>
      </c>
      <c r="M106" s="26"/>
    </row>
    <row r="107" spans="2:13" x14ac:dyDescent="0.25">
      <c r="B107" t="s">
        <v>11</v>
      </c>
      <c r="C107" s="21"/>
      <c r="D107" s="12"/>
      <c r="E107" s="46"/>
      <c r="F107" s="46"/>
      <c r="M107" s="26"/>
    </row>
    <row r="108" spans="2:13" x14ac:dyDescent="0.25">
      <c r="B108" s="44" t="s">
        <v>52</v>
      </c>
      <c r="C108" s="21"/>
      <c r="D108" s="12"/>
      <c r="E108" s="46"/>
      <c r="F108" s="46"/>
      <c r="M108" s="26"/>
    </row>
    <row r="109" spans="2:13" x14ac:dyDescent="0.25">
      <c r="B109" s="26" t="s">
        <v>54</v>
      </c>
      <c r="M109" s="26"/>
    </row>
    <row r="110" spans="2:13" x14ac:dyDescent="0.25">
      <c r="M110" s="26"/>
    </row>
    <row r="111" spans="2:13" x14ac:dyDescent="0.25">
      <c r="B111" s="44"/>
      <c r="M111" s="26"/>
    </row>
    <row r="112" spans="2:13" x14ac:dyDescent="0.25">
      <c r="B112" s="44"/>
      <c r="M112" s="26"/>
    </row>
    <row r="113" spans="2:13" x14ac:dyDescent="0.25">
      <c r="B113" s="44"/>
      <c r="M113" s="26"/>
    </row>
    <row r="114" spans="2:13" x14ac:dyDescent="0.25">
      <c r="B114" s="44"/>
      <c r="M114" s="26"/>
    </row>
    <row r="115" spans="2:13" x14ac:dyDescent="0.25">
      <c r="B115" s="44"/>
      <c r="M115" s="26"/>
    </row>
    <row r="116" spans="2:13" x14ac:dyDescent="0.25">
      <c r="B116" s="44"/>
      <c r="M116" s="26"/>
    </row>
    <row r="117" spans="2:13" x14ac:dyDescent="0.25">
      <c r="B117" s="44"/>
      <c r="M117" s="26"/>
    </row>
    <row r="118" spans="2:13" x14ac:dyDescent="0.25">
      <c r="B118" s="44"/>
      <c r="M118" s="26"/>
    </row>
    <row r="119" spans="2:13" x14ac:dyDescent="0.25">
      <c r="B119" s="44"/>
      <c r="M119" s="26"/>
    </row>
    <row r="120" spans="2:13" x14ac:dyDescent="0.25">
      <c r="B120" s="44"/>
      <c r="M120" s="26"/>
    </row>
    <row r="121" spans="2:13" x14ac:dyDescent="0.25">
      <c r="B121" s="44"/>
      <c r="M121" s="26"/>
    </row>
    <row r="122" spans="2:13" x14ac:dyDescent="0.25">
      <c r="B122" s="44"/>
      <c r="M122" s="26"/>
    </row>
    <row r="123" spans="2:13" x14ac:dyDescent="0.25">
      <c r="B123" s="44"/>
      <c r="M123" s="26"/>
    </row>
    <row r="124" spans="2:13" x14ac:dyDescent="0.25">
      <c r="B124" s="44"/>
      <c r="M124" s="26"/>
    </row>
    <row r="125" spans="2:13" x14ac:dyDescent="0.25">
      <c r="B125" s="44"/>
      <c r="M125" s="26"/>
    </row>
    <row r="126" spans="2:13" x14ac:dyDescent="0.25">
      <c r="B126" s="44"/>
      <c r="M126" s="26"/>
    </row>
    <row r="127" spans="2:13" x14ac:dyDescent="0.25">
      <c r="B127" s="44"/>
      <c r="M127" s="26"/>
    </row>
    <row r="128" spans="2:13" x14ac:dyDescent="0.25">
      <c r="B128" s="44"/>
      <c r="M128" s="26"/>
    </row>
    <row r="129" spans="2:14" x14ac:dyDescent="0.25">
      <c r="B129" s="44"/>
      <c r="M129" s="26"/>
    </row>
    <row r="130" spans="2:14" x14ac:dyDescent="0.25">
      <c r="B130" s="44"/>
      <c r="M130" s="26"/>
    </row>
    <row r="131" spans="2:14" x14ac:dyDescent="0.25">
      <c r="B131" s="44"/>
      <c r="M131" s="26"/>
    </row>
    <row r="132" spans="2:14" x14ac:dyDescent="0.25">
      <c r="B132" s="44"/>
      <c r="M132" s="26"/>
    </row>
    <row r="133" spans="2:14" ht="15.75" thickBot="1" x14ac:dyDescent="0.3">
      <c r="B133" t="s">
        <v>50</v>
      </c>
    </row>
    <row r="134" spans="2:14" ht="15.75" thickBot="1" x14ac:dyDescent="0.3">
      <c r="B134" s="31"/>
      <c r="C134" s="32" t="s">
        <v>39</v>
      </c>
      <c r="D134" s="33" t="s">
        <v>38</v>
      </c>
      <c r="E134" s="34" t="s">
        <v>41</v>
      </c>
      <c r="F134" s="35" t="s">
        <v>40</v>
      </c>
      <c r="G134" s="36" t="s">
        <v>42</v>
      </c>
      <c r="H134" s="37" t="s">
        <v>43</v>
      </c>
      <c r="I134" s="38" t="s">
        <v>44</v>
      </c>
      <c r="J134" s="39" t="s">
        <v>45</v>
      </c>
      <c r="K134" s="40" t="s">
        <v>46</v>
      </c>
      <c r="L134" s="41" t="s">
        <v>47</v>
      </c>
      <c r="M134" s="42" t="s">
        <v>48</v>
      </c>
      <c r="N134" s="43" t="s">
        <v>49</v>
      </c>
    </row>
    <row r="135" spans="2:14" x14ac:dyDescent="0.25">
      <c r="B135" s="153" t="s">
        <v>61</v>
      </c>
      <c r="C135" s="62">
        <v>0.5</v>
      </c>
      <c r="D135" s="63">
        <v>0.5</v>
      </c>
      <c r="E135" s="125">
        <v>0.5</v>
      </c>
      <c r="F135" s="64">
        <v>0.94</v>
      </c>
      <c r="G135" s="65">
        <v>0.96</v>
      </c>
      <c r="H135" s="66">
        <v>0.96</v>
      </c>
      <c r="I135" s="67">
        <v>1.83</v>
      </c>
      <c r="J135" s="68">
        <v>1.86</v>
      </c>
      <c r="K135" s="69">
        <v>1.86</v>
      </c>
      <c r="L135" s="128">
        <v>3.77</v>
      </c>
      <c r="M135" s="70">
        <v>3.91</v>
      </c>
      <c r="N135" s="71">
        <v>3.96</v>
      </c>
    </row>
    <row r="136" spans="2:14" x14ac:dyDescent="0.25">
      <c r="B136" s="155" t="s">
        <v>63</v>
      </c>
      <c r="C136" s="115">
        <v>0.39</v>
      </c>
      <c r="D136" s="116">
        <v>0.4</v>
      </c>
      <c r="E136" s="126">
        <v>0.41</v>
      </c>
      <c r="F136" s="117">
        <v>0.83</v>
      </c>
      <c r="G136" s="118">
        <v>0.84</v>
      </c>
      <c r="H136" s="119">
        <v>0.84</v>
      </c>
      <c r="I136" s="120">
        <v>1.63</v>
      </c>
      <c r="J136" s="121">
        <v>1.64</v>
      </c>
      <c r="K136" s="122">
        <v>1.64</v>
      </c>
      <c r="L136" s="129">
        <v>3.36</v>
      </c>
      <c r="M136" s="123">
        <v>3.45</v>
      </c>
      <c r="N136" s="124">
        <v>3.48</v>
      </c>
    </row>
    <row r="137" spans="2:14" ht="15.75" thickBot="1" x14ac:dyDescent="0.3">
      <c r="B137" s="154" t="s">
        <v>62</v>
      </c>
      <c r="C137" s="72">
        <v>0.28999999999999998</v>
      </c>
      <c r="D137" s="73">
        <v>0.3</v>
      </c>
      <c r="E137" s="127">
        <v>0.3</v>
      </c>
      <c r="F137" s="74">
        <v>0.59</v>
      </c>
      <c r="G137" s="75">
        <v>0.62</v>
      </c>
      <c r="H137" s="76">
        <v>0.63</v>
      </c>
      <c r="I137" s="77">
        <v>1.23</v>
      </c>
      <c r="J137" s="78">
        <v>1.32</v>
      </c>
      <c r="K137" s="79">
        <v>1.35</v>
      </c>
      <c r="L137" s="130">
        <v>2.98</v>
      </c>
      <c r="M137" s="80">
        <v>3.37</v>
      </c>
      <c r="N137" s="81">
        <v>3.46</v>
      </c>
    </row>
    <row r="138" spans="2:14" x14ac:dyDescent="0.25">
      <c r="B138" s="44"/>
      <c r="M138" s="26"/>
    </row>
    <row r="139" spans="2:14" x14ac:dyDescent="0.25">
      <c r="B139" s="44"/>
      <c r="M139" s="26"/>
    </row>
    <row r="140" spans="2:14" x14ac:dyDescent="0.25">
      <c r="B140" s="44"/>
      <c r="M140" s="26"/>
    </row>
    <row r="141" spans="2:14" x14ac:dyDescent="0.25">
      <c r="B141" s="44"/>
      <c r="M141" s="26"/>
    </row>
    <row r="142" spans="2:14" x14ac:dyDescent="0.25">
      <c r="B142" s="44"/>
      <c r="M142" s="26"/>
    </row>
    <row r="143" spans="2:14" x14ac:dyDescent="0.25">
      <c r="B143" s="44"/>
      <c r="M143" s="26"/>
    </row>
    <row r="144" spans="2:14" x14ac:dyDescent="0.25">
      <c r="B144" s="44"/>
      <c r="M144" s="26"/>
    </row>
    <row r="145" spans="2:13" x14ac:dyDescent="0.25">
      <c r="B145" s="44"/>
      <c r="M145" s="26"/>
    </row>
    <row r="146" spans="2:13" x14ac:dyDescent="0.25">
      <c r="B146" s="44"/>
      <c r="M146" s="26"/>
    </row>
    <row r="147" spans="2:13" x14ac:dyDescent="0.25">
      <c r="B147" s="44"/>
      <c r="M147" s="26"/>
    </row>
    <row r="148" spans="2:13" x14ac:dyDescent="0.25">
      <c r="B148" s="44"/>
      <c r="M148" s="26"/>
    </row>
    <row r="149" spans="2:13" x14ac:dyDescent="0.25">
      <c r="B149" s="44"/>
      <c r="M149" s="26"/>
    </row>
    <row r="150" spans="2:13" x14ac:dyDescent="0.25">
      <c r="B150" s="44"/>
      <c r="M150" s="26"/>
    </row>
    <row r="151" spans="2:13" x14ac:dyDescent="0.25">
      <c r="B151" s="44"/>
      <c r="M151" s="26"/>
    </row>
    <row r="152" spans="2:13" x14ac:dyDescent="0.25">
      <c r="B152" s="44"/>
      <c r="M152" s="26"/>
    </row>
    <row r="153" spans="2:13" x14ac:dyDescent="0.25">
      <c r="B153" s="44"/>
      <c r="M153" s="26"/>
    </row>
    <row r="154" spans="2:13" x14ac:dyDescent="0.25">
      <c r="B154" s="44"/>
      <c r="M154" s="26"/>
    </row>
    <row r="155" spans="2:13" x14ac:dyDescent="0.25">
      <c r="B155" s="44"/>
      <c r="M155" s="26"/>
    </row>
    <row r="156" spans="2:13" x14ac:dyDescent="0.25">
      <c r="B156" s="44"/>
      <c r="M156" s="26"/>
    </row>
    <row r="157" spans="2:13" x14ac:dyDescent="0.25">
      <c r="B157" s="44"/>
      <c r="M157" s="26"/>
    </row>
    <row r="158" spans="2:13" x14ac:dyDescent="0.25">
      <c r="B158" s="44"/>
      <c r="M158" s="26"/>
    </row>
    <row r="159" spans="2:13" x14ac:dyDescent="0.25">
      <c r="B159" s="44"/>
      <c r="M159" s="26"/>
    </row>
    <row r="160" spans="2:13" x14ac:dyDescent="0.25">
      <c r="B160" s="44"/>
      <c r="M160" s="26"/>
    </row>
    <row r="161" spans="2:13" x14ac:dyDescent="0.25">
      <c r="B161" s="44"/>
      <c r="M161" s="26"/>
    </row>
    <row r="162" spans="2:13" x14ac:dyDescent="0.25">
      <c r="B162" s="44"/>
      <c r="M162" s="26"/>
    </row>
    <row r="163" spans="2:13" x14ac:dyDescent="0.25">
      <c r="B163" s="44"/>
      <c r="M163" s="26"/>
    </row>
    <row r="164" spans="2:13" x14ac:dyDescent="0.25">
      <c r="B164" s="44"/>
      <c r="M164" s="26"/>
    </row>
    <row r="165" spans="2:13" x14ac:dyDescent="0.25">
      <c r="B165" s="44"/>
      <c r="M165" s="26"/>
    </row>
    <row r="166" spans="2:13" x14ac:dyDescent="0.25">
      <c r="B166" s="44"/>
      <c r="M166" s="26"/>
    </row>
    <row r="167" spans="2:13" x14ac:dyDescent="0.25">
      <c r="B167" s="44"/>
      <c r="M167" s="26"/>
    </row>
    <row r="168" spans="2:13" x14ac:dyDescent="0.25">
      <c r="B168" s="44"/>
      <c r="M168" s="26"/>
    </row>
    <row r="169" spans="2:13" x14ac:dyDescent="0.25">
      <c r="B169" s="44"/>
      <c r="M169" s="26"/>
    </row>
    <row r="170" spans="2:13" x14ac:dyDescent="0.25">
      <c r="B170" s="44"/>
      <c r="M170" s="26"/>
    </row>
    <row r="171" spans="2:13" x14ac:dyDescent="0.25">
      <c r="B171" s="44"/>
      <c r="M171" s="26"/>
    </row>
    <row r="172" spans="2:13" x14ac:dyDescent="0.25">
      <c r="B172" s="44"/>
      <c r="M172" s="26"/>
    </row>
    <row r="173" spans="2:13" x14ac:dyDescent="0.25">
      <c r="B173" s="44"/>
      <c r="M173" s="26"/>
    </row>
    <row r="174" spans="2:13" x14ac:dyDescent="0.25">
      <c r="B174" s="44"/>
      <c r="M174" s="26"/>
    </row>
    <row r="175" spans="2:13" x14ac:dyDescent="0.25">
      <c r="B175" s="44"/>
      <c r="M175" s="26"/>
    </row>
    <row r="176" spans="2:13" ht="15.75" thickBot="1" x14ac:dyDescent="0.3">
      <c r="B176" t="s">
        <v>20</v>
      </c>
      <c r="M176" s="26"/>
    </row>
    <row r="177" spans="2:13" ht="15.75" thickBot="1" x14ac:dyDescent="0.3">
      <c r="B177" s="3"/>
      <c r="C177" s="82" t="s">
        <v>21</v>
      </c>
      <c r="D177" s="84" t="s">
        <v>22</v>
      </c>
      <c r="E177" s="85" t="s">
        <v>23</v>
      </c>
      <c r="M177" s="26"/>
    </row>
    <row r="178" spans="2:13" x14ac:dyDescent="0.25">
      <c r="B178" s="153" t="s">
        <v>61</v>
      </c>
      <c r="C178" s="9">
        <v>0.4</v>
      </c>
      <c r="D178" s="92">
        <v>0.8</v>
      </c>
      <c r="E178" s="5">
        <v>1.2</v>
      </c>
      <c r="M178" s="26"/>
    </row>
    <row r="179" spans="2:13" x14ac:dyDescent="0.25">
      <c r="B179" s="155" t="s">
        <v>63</v>
      </c>
      <c r="C179" s="131">
        <v>1.2</v>
      </c>
      <c r="D179" s="106">
        <v>1.4</v>
      </c>
      <c r="E179" s="108">
        <v>1.2</v>
      </c>
      <c r="M179" s="26"/>
    </row>
    <row r="180" spans="2:13" ht="15.75" thickBot="1" x14ac:dyDescent="0.3">
      <c r="B180" s="154" t="s">
        <v>62</v>
      </c>
      <c r="C180" s="83">
        <v>0.8</v>
      </c>
      <c r="D180" s="89">
        <v>1.2</v>
      </c>
      <c r="E180" s="56">
        <v>1.2</v>
      </c>
      <c r="M180" s="26"/>
    </row>
    <row r="181" spans="2:13" x14ac:dyDescent="0.25">
      <c r="C181" s="21"/>
      <c r="D181" s="12"/>
      <c r="E181" s="12"/>
      <c r="M181" s="26"/>
    </row>
    <row r="182" spans="2:13" x14ac:dyDescent="0.25">
      <c r="B182" s="44"/>
      <c r="M182" s="26"/>
    </row>
    <row r="183" spans="2:13" x14ac:dyDescent="0.25">
      <c r="B183" s="44"/>
      <c r="M183" s="26"/>
    </row>
    <row r="184" spans="2:13" x14ac:dyDescent="0.25">
      <c r="B184" s="44"/>
      <c r="M184" s="26"/>
    </row>
    <row r="185" spans="2:13" x14ac:dyDescent="0.25">
      <c r="B185" s="44"/>
      <c r="M185" s="26"/>
    </row>
    <row r="186" spans="2:13" x14ac:dyDescent="0.25">
      <c r="B186" s="44"/>
      <c r="M186" s="26"/>
    </row>
    <row r="187" spans="2:13" x14ac:dyDescent="0.25">
      <c r="B187" s="44"/>
      <c r="M187" s="26"/>
    </row>
    <row r="188" spans="2:13" x14ac:dyDescent="0.25">
      <c r="B188" s="44"/>
      <c r="M188" s="26"/>
    </row>
    <row r="189" spans="2:13" x14ac:dyDescent="0.25">
      <c r="B189" s="44"/>
      <c r="M189" s="26"/>
    </row>
    <row r="190" spans="2:13" x14ac:dyDescent="0.25">
      <c r="B190" s="44"/>
      <c r="M190" s="26"/>
    </row>
    <row r="191" spans="2:13" x14ac:dyDescent="0.25">
      <c r="B191" s="44"/>
      <c r="M191" s="26"/>
    </row>
    <row r="192" spans="2:13" x14ac:dyDescent="0.25">
      <c r="B192" s="44"/>
      <c r="M192" s="26"/>
    </row>
    <row r="193" spans="1:13" x14ac:dyDescent="0.25">
      <c r="B193" s="6"/>
      <c r="M193" s="26"/>
    </row>
    <row r="194" spans="1:13" x14ac:dyDescent="0.25">
      <c r="M194" s="26"/>
    </row>
    <row r="195" spans="1:13" x14ac:dyDescent="0.25">
      <c r="M195" s="26"/>
    </row>
    <row r="196" spans="1:13" x14ac:dyDescent="0.25">
      <c r="M196" s="26"/>
    </row>
    <row r="197" spans="1:13" x14ac:dyDescent="0.25">
      <c r="M197" s="26"/>
    </row>
    <row r="198" spans="1:13" x14ac:dyDescent="0.25">
      <c r="B198" s="4"/>
      <c r="C198" s="21"/>
      <c r="D198" s="12"/>
      <c r="E198" s="12"/>
      <c r="M198" s="26"/>
    </row>
    <row r="199" spans="1:13" x14ac:dyDescent="0.25">
      <c r="B199" s="4"/>
      <c r="C199" s="21"/>
      <c r="D199" s="12"/>
      <c r="E199" s="12"/>
      <c r="M199" s="26"/>
    </row>
    <row r="200" spans="1:13" x14ac:dyDescent="0.25">
      <c r="B200" s="6"/>
      <c r="M200" s="26"/>
    </row>
    <row r="201" spans="1:13" ht="15.75" thickBot="1" x14ac:dyDescent="0.3">
      <c r="B201" t="s">
        <v>19</v>
      </c>
      <c r="M201" s="26"/>
    </row>
    <row r="202" spans="1:13" ht="15.75" thickBot="1" x14ac:dyDescent="0.3">
      <c r="B202" s="3"/>
      <c r="C202" s="7" t="s">
        <v>17</v>
      </c>
      <c r="D202" s="8" t="s">
        <v>18</v>
      </c>
      <c r="E202" s="24" t="s">
        <v>30</v>
      </c>
      <c r="M202" s="26"/>
    </row>
    <row r="203" spans="1:13" x14ac:dyDescent="0.25">
      <c r="B203" s="153" t="s">
        <v>61</v>
      </c>
      <c r="C203" s="1">
        <v>18</v>
      </c>
      <c r="D203" s="19">
        <f>0.5*9.81*C203/1000</f>
        <v>8.8290000000000007E-2</v>
      </c>
      <c r="E203" s="25">
        <f>+D203/(1000*0.008*0.004)</f>
        <v>2.7590625000000002</v>
      </c>
      <c r="F203" s="51"/>
      <c r="M203" s="26"/>
    </row>
    <row r="204" spans="1:13" x14ac:dyDescent="0.25">
      <c r="B204" s="155" t="s">
        <v>63</v>
      </c>
      <c r="C204" s="107">
        <v>14</v>
      </c>
      <c r="D204" s="132">
        <f>0.5*9.81*C204/1000</f>
        <v>6.8669999999999995E-2</v>
      </c>
      <c r="E204" s="25">
        <f t="shared" ref="E204" si="4">+D204/(1000*0.008*0.004)</f>
        <v>2.1459374999999996</v>
      </c>
      <c r="F204" s="51"/>
      <c r="M204" s="26"/>
    </row>
    <row r="205" spans="1:13" ht="15.75" thickBot="1" x14ac:dyDescent="0.3">
      <c r="A205" s="55"/>
      <c r="B205" s="154" t="s">
        <v>62</v>
      </c>
      <c r="C205" s="2">
        <v>32</v>
      </c>
      <c r="D205" s="20">
        <f>0.5*9.81*C205/1000</f>
        <v>0.15696000000000002</v>
      </c>
      <c r="E205" s="25">
        <f t="shared" ref="E205" si="5">+D205/(1000*0.008*0.004)</f>
        <v>4.9050000000000002</v>
      </c>
      <c r="F205" s="51"/>
      <c r="M205" s="26"/>
    </row>
    <row r="206" spans="1:13" x14ac:dyDescent="0.25">
      <c r="C206" s="12"/>
      <c r="D206" s="45"/>
      <c r="E206" s="25"/>
      <c r="M206" s="26"/>
    </row>
    <row r="207" spans="1:13" x14ac:dyDescent="0.25">
      <c r="B207" s="4"/>
      <c r="C207" s="12"/>
      <c r="D207" s="45"/>
      <c r="E207" s="25"/>
      <c r="M207" s="26"/>
    </row>
    <row r="208" spans="1:13" x14ac:dyDescent="0.25">
      <c r="B208" s="4"/>
      <c r="C208" s="12"/>
      <c r="D208" s="45"/>
      <c r="E208" s="25"/>
      <c r="M208" s="26"/>
    </row>
    <row r="209" spans="2:13" x14ac:dyDescent="0.25">
      <c r="B209" s="4"/>
      <c r="C209" s="12"/>
      <c r="D209" s="45"/>
      <c r="E209" s="25"/>
      <c r="M209" s="26"/>
    </row>
    <row r="210" spans="2:13" x14ac:dyDescent="0.25">
      <c r="B210" s="4"/>
      <c r="C210" s="12"/>
      <c r="D210" s="45"/>
      <c r="E210" s="25"/>
      <c r="M210" s="26"/>
    </row>
    <row r="211" spans="2:13" x14ac:dyDescent="0.25">
      <c r="B211" s="4"/>
      <c r="C211" s="12"/>
      <c r="D211" s="45"/>
      <c r="E211" s="25"/>
      <c r="M211" s="26"/>
    </row>
    <row r="212" spans="2:13" x14ac:dyDescent="0.25">
      <c r="B212" s="4"/>
      <c r="C212" s="12"/>
      <c r="D212" s="45"/>
      <c r="E212" s="25"/>
      <c r="M212" s="26"/>
    </row>
    <row r="213" spans="2:13" x14ac:dyDescent="0.25">
      <c r="B213" s="4"/>
      <c r="C213" s="12"/>
      <c r="D213" s="45"/>
      <c r="E213" s="25"/>
      <c r="M213" s="26"/>
    </row>
    <row r="214" spans="2:13" x14ac:dyDescent="0.25">
      <c r="B214" s="4"/>
      <c r="C214" s="12"/>
      <c r="D214" s="45"/>
      <c r="E214" s="25"/>
      <c r="M214" s="26"/>
    </row>
    <row r="215" spans="2:13" x14ac:dyDescent="0.25">
      <c r="B215" s="4"/>
      <c r="C215" s="12"/>
      <c r="D215" s="45"/>
      <c r="E215" s="25"/>
      <c r="M215" s="26"/>
    </row>
    <row r="216" spans="2:13" x14ac:dyDescent="0.25">
      <c r="B216" s="4"/>
      <c r="C216" s="12"/>
      <c r="D216" s="45"/>
      <c r="E216" s="25"/>
      <c r="M216" s="26"/>
    </row>
    <row r="217" spans="2:13" x14ac:dyDescent="0.25">
      <c r="B217" s="4"/>
      <c r="C217" s="12"/>
      <c r="D217" s="45"/>
      <c r="E217" s="25"/>
      <c r="M217" s="26"/>
    </row>
    <row r="218" spans="2:13" x14ac:dyDescent="0.25">
      <c r="B218" s="4"/>
      <c r="C218" s="12"/>
      <c r="D218" s="45"/>
      <c r="E218" s="25"/>
      <c r="M218" s="26"/>
    </row>
    <row r="219" spans="2:13" x14ac:dyDescent="0.25">
      <c r="B219" s="4"/>
      <c r="C219" s="12"/>
      <c r="D219" s="45"/>
      <c r="E219" s="25"/>
      <c r="M219" s="26"/>
    </row>
    <row r="220" spans="2:13" x14ac:dyDescent="0.25">
      <c r="B220" s="4"/>
      <c r="C220" s="12"/>
      <c r="D220" s="45"/>
      <c r="E220" s="25"/>
      <c r="M220" s="26"/>
    </row>
    <row r="221" spans="2:13" x14ac:dyDescent="0.25">
      <c r="B221" s="4"/>
      <c r="C221" s="12"/>
      <c r="D221" s="45"/>
      <c r="E221" s="25"/>
      <c r="M221" s="26"/>
    </row>
    <row r="222" spans="2:13" x14ac:dyDescent="0.25">
      <c r="B222" s="4"/>
      <c r="C222" s="12"/>
      <c r="D222" s="45"/>
      <c r="E222" s="25"/>
      <c r="M222" s="26"/>
    </row>
    <row r="223" spans="2:13" x14ac:dyDescent="0.25">
      <c r="B223" s="4"/>
      <c r="C223" s="12"/>
      <c r="D223" s="45"/>
      <c r="E223" s="25"/>
      <c r="M223" s="26"/>
    </row>
    <row r="224" spans="2:13" x14ac:dyDescent="0.25">
      <c r="B224" s="4"/>
      <c r="C224" s="12"/>
      <c r="D224" s="45"/>
      <c r="E224" s="25"/>
      <c r="M224" s="26"/>
    </row>
    <row r="225" spans="2:13" x14ac:dyDescent="0.25">
      <c r="B225" s="4"/>
      <c r="C225" s="12"/>
      <c r="D225" s="45"/>
      <c r="E225" s="25"/>
      <c r="M225" s="26"/>
    </row>
    <row r="226" spans="2:13" x14ac:dyDescent="0.25">
      <c r="B226" s="6"/>
      <c r="M226" s="26"/>
    </row>
    <row r="227" spans="2:13" x14ac:dyDescent="0.25">
      <c r="B227" s="6"/>
      <c r="M227" s="26"/>
    </row>
    <row r="228" spans="2:13" x14ac:dyDescent="0.25">
      <c r="B228" s="6"/>
      <c r="M228" s="26"/>
    </row>
    <row r="229" spans="2:13" ht="15.75" thickBot="1" x14ac:dyDescent="0.3">
      <c r="B229" t="s">
        <v>15</v>
      </c>
      <c r="M229" s="26"/>
    </row>
    <row r="230" spans="2:13" ht="15.75" thickBot="1" x14ac:dyDescent="0.3">
      <c r="B230" s="3"/>
      <c r="C230" s="8" t="s">
        <v>16</v>
      </c>
      <c r="M230" s="26"/>
    </row>
    <row r="231" spans="2:13" x14ac:dyDescent="0.25">
      <c r="B231" s="153" t="s">
        <v>61</v>
      </c>
      <c r="C231" s="15">
        <v>61</v>
      </c>
      <c r="M231" s="26"/>
    </row>
    <row r="232" spans="2:13" x14ac:dyDescent="0.25">
      <c r="B232" s="155" t="s">
        <v>63</v>
      </c>
      <c r="C232" s="100">
        <v>63</v>
      </c>
      <c r="M232" s="26"/>
    </row>
    <row r="233" spans="2:13" ht="15.75" thickBot="1" x14ac:dyDescent="0.3">
      <c r="B233" s="154" t="s">
        <v>62</v>
      </c>
      <c r="C233" s="58">
        <v>77</v>
      </c>
      <c r="M233" s="26"/>
    </row>
    <row r="234" spans="2:13" x14ac:dyDescent="0.25">
      <c r="B234" s="96"/>
      <c r="C234" s="21"/>
    </row>
    <row r="235" spans="2:13" x14ac:dyDescent="0.25">
      <c r="B235" s="96"/>
    </row>
    <row r="236" spans="2:13" x14ac:dyDescent="0.25">
      <c r="B236" s="26" t="s">
        <v>57</v>
      </c>
    </row>
    <row r="237" spans="2:13" x14ac:dyDescent="0.25">
      <c r="B237" s="26" t="s">
        <v>53</v>
      </c>
    </row>
    <row r="249" spans="2:2" x14ac:dyDescent="0.25">
      <c r="B249" s="4"/>
    </row>
    <row r="256" spans="2:2" ht="15.75" thickBot="1" x14ac:dyDescent="0.3">
      <c r="B256" t="s">
        <v>59</v>
      </c>
    </row>
    <row r="257" spans="2:4" ht="15.75" thickBot="1" x14ac:dyDescent="0.3">
      <c r="B257" s="3"/>
      <c r="C257" s="8" t="s">
        <v>58</v>
      </c>
    </row>
    <row r="258" spans="2:4" x14ac:dyDescent="0.25">
      <c r="B258" s="153" t="s">
        <v>61</v>
      </c>
      <c r="C258" s="97">
        <v>28</v>
      </c>
    </row>
    <row r="259" spans="2:4" x14ac:dyDescent="0.25">
      <c r="B259" s="155" t="s">
        <v>63</v>
      </c>
      <c r="C259" s="98">
        <v>28</v>
      </c>
      <c r="D259" s="152"/>
    </row>
    <row r="260" spans="2:4" ht="15.75" thickBot="1" x14ac:dyDescent="0.3">
      <c r="B260" s="154" t="s">
        <v>62</v>
      </c>
      <c r="C260" s="99">
        <v>35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2024-03-29T07:38:11Z</dcterms:modified>
</cp:coreProperties>
</file>