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munka\2021\mytechfun\www\download\394\"/>
    </mc:Choice>
  </mc:AlternateContent>
  <xr:revisionPtr revIDLastSave="0" documentId="13_ncr:1_{A1DDFB0B-9186-4CB4-84CA-8C3325250018}" xr6:coauthVersionLast="47" xr6:coauthVersionMax="47" xr10:uidLastSave="{00000000-0000-0000-0000-000000000000}"/>
  <bookViews>
    <workbookView xWindow="-120" yWindow="-120" windowWidth="29040" windowHeight="17520" activeTab="1" xr2:uid="{5AEBAF5E-50C5-4750-B607-2F8461BD9127}"/>
  </bookViews>
  <sheets>
    <sheet name="Sheet1" sheetId="1" r:id="rId1"/>
    <sheet name="v2-m3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4" i="2" l="1"/>
  <c r="E67" i="2"/>
  <c r="E66" i="2"/>
  <c r="D67" i="2"/>
  <c r="D66" i="2"/>
  <c r="C66" i="2"/>
  <c r="F12" i="1"/>
  <c r="F11" i="1"/>
  <c r="F10" i="1"/>
  <c r="G12" i="1"/>
  <c r="H12" i="1" s="1"/>
  <c r="G11" i="1"/>
  <c r="H11" i="1" s="1"/>
  <c r="G10" i="1"/>
</calcChain>
</file>

<file path=xl/sharedStrings.xml><?xml version="1.0" encoding="utf-8"?>
<sst xmlns="http://schemas.openxmlformats.org/spreadsheetml/2006/main" count="41" uniqueCount="34">
  <si>
    <t>Pull-out load (kg)</t>
  </si>
  <si>
    <t>T1</t>
  </si>
  <si>
    <t>T2</t>
  </si>
  <si>
    <t>T3</t>
  </si>
  <si>
    <t>Average</t>
  </si>
  <si>
    <t>Desk press</t>
  </si>
  <si>
    <t>Bolt press</t>
  </si>
  <si>
    <t>Below surface</t>
  </si>
  <si>
    <t>x</t>
  </si>
  <si>
    <t>Results from the previous video</t>
  </si>
  <si>
    <t>Standard deviation</t>
  </si>
  <si>
    <t>L \ D</t>
  </si>
  <si>
    <t>4,5 x 5 (Hammer)</t>
  </si>
  <si>
    <t>Pulling out (kg)  M3 brass inserts</t>
  </si>
  <si>
    <t>D 4,5</t>
  </si>
  <si>
    <t>D 4,2</t>
  </si>
  <si>
    <t>D 5</t>
  </si>
  <si>
    <t>Torque (Nm)  M3 brass inserts</t>
  </si>
  <si>
    <t>Hammer vs Soldering iron ( D 4.5 x 5 mm)</t>
  </si>
  <si>
    <t>Melting</t>
  </si>
  <si>
    <t>Hit</t>
  </si>
  <si>
    <t>Torque (Nm)</t>
  </si>
  <si>
    <t>Pull out (kg)</t>
  </si>
  <si>
    <t>Pull out torque (M3, M4, M5)</t>
  </si>
  <si>
    <t>Nm</t>
  </si>
  <si>
    <t>M4 D7x6</t>
  </si>
  <si>
    <t>M5 D8x6</t>
  </si>
  <si>
    <t>M3 D5x5</t>
  </si>
  <si>
    <t>MyTechFun</t>
  </si>
  <si>
    <t>2024-08-27</t>
  </si>
  <si>
    <t>Testing M3 brass inserts</t>
  </si>
  <si>
    <t>The version tested with aligning surface (D 4.5 x 5)</t>
  </si>
  <si>
    <t>Gap</t>
  </si>
  <si>
    <t>No gap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</si>
</sst>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9" x14ac:knownFonts="1">
    <font>
      <sz val="11"/>
      <color theme="1"/>
      <name val="Aptos Narrow"/>
      <family val="2"/>
      <charset val="238"/>
      <scheme val="minor"/>
    </font>
    <font>
      <sz val="11"/>
      <color theme="1"/>
      <name val="Aptos Narrow"/>
      <family val="2"/>
      <charset val="238"/>
      <scheme val="minor"/>
    </font>
    <font>
      <b/>
      <sz val="11"/>
      <color theme="1"/>
      <name val="Aptos Narrow"/>
      <family val="2"/>
      <scheme val="minor"/>
    </font>
    <font>
      <sz val="11"/>
      <color theme="0" tint="-0.499984740745262"/>
      <name val="Aptos Narrow"/>
      <family val="2"/>
      <charset val="238"/>
      <scheme val="minor"/>
    </font>
    <font>
      <b/>
      <i/>
      <sz val="11"/>
      <color rgb="FFFF0000"/>
      <name val="Aptos Narrow"/>
      <family val="2"/>
      <scheme val="minor"/>
    </font>
    <font>
      <sz val="11"/>
      <color rgb="FFC00000"/>
      <name val="Aptos Narrow"/>
      <family val="2"/>
      <charset val="238"/>
      <scheme val="minor"/>
    </font>
    <font>
      <b/>
      <sz val="11"/>
      <color rgb="FFC00000"/>
      <name val="Aptos Narrow"/>
      <family val="2"/>
      <scheme val="minor"/>
    </font>
    <font>
      <i/>
      <sz val="11"/>
      <color theme="1"/>
      <name val="Aptos Narrow"/>
      <family val="2"/>
      <scheme val="minor"/>
    </font>
    <font>
      <b/>
      <i/>
      <sz val="12"/>
      <color rgb="FFFF000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2">
    <xf numFmtId="0" fontId="0" fillId="0" borderId="0" xfId="0"/>
    <xf numFmtId="0" fontId="0" fillId="0" borderId="5" xfId="0" applyBorder="1"/>
    <xf numFmtId="0" fontId="0" fillId="0" borderId="7" xfId="0" applyBorder="1"/>
    <xf numFmtId="164" fontId="2" fillId="0" borderId="6" xfId="0" applyNumberFormat="1" applyFont="1" applyBorder="1" applyAlignment="1">
      <alignment horizontal="center"/>
    </xf>
    <xf numFmtId="164" fontId="2" fillId="0" borderId="9" xfId="0" applyNumberFormat="1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164" fontId="3" fillId="0" borderId="8" xfId="0" applyNumberFormat="1" applyFont="1" applyBorder="1" applyAlignment="1">
      <alignment horizontal="center"/>
    </xf>
    <xf numFmtId="9" fontId="0" fillId="0" borderId="0" xfId="1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/>
    </xf>
    <xf numFmtId="0" fontId="4" fillId="0" borderId="0" xfId="0" applyFont="1"/>
    <xf numFmtId="0" fontId="5" fillId="0" borderId="0" xfId="0" applyFont="1" applyAlignment="1">
      <alignment wrapText="1"/>
    </xf>
    <xf numFmtId="0" fontId="0" fillId="0" borderId="2" xfId="0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/>
    </xf>
    <xf numFmtId="164" fontId="6" fillId="0" borderId="10" xfId="0" applyNumberFormat="1" applyFont="1" applyBorder="1" applyAlignment="1">
      <alignment horizontal="center"/>
    </xf>
    <xf numFmtId="164" fontId="6" fillId="0" borderId="11" xfId="0" applyNumberFormat="1" applyFont="1" applyBorder="1" applyAlignment="1">
      <alignment horizont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164" fontId="0" fillId="0" borderId="5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4" fontId="0" fillId="0" borderId="6" xfId="0" applyNumberFormat="1" applyBorder="1" applyAlignment="1">
      <alignment horizontal="center" vertical="center"/>
    </xf>
    <xf numFmtId="164" fontId="0" fillId="0" borderId="7" xfId="0" applyNumberFormat="1" applyBorder="1" applyAlignment="1">
      <alignment horizontal="center" vertical="center"/>
    </xf>
    <xf numFmtId="164" fontId="0" fillId="0" borderId="8" xfId="0" applyNumberFormat="1" applyBorder="1" applyAlignment="1">
      <alignment horizontal="center" vertical="center"/>
    </xf>
    <xf numFmtId="164" fontId="0" fillId="0" borderId="9" xfId="0" applyNumberFormat="1" applyBorder="1" applyAlignment="1">
      <alignment horizontal="center" vertical="center"/>
    </xf>
    <xf numFmtId="0" fontId="7" fillId="0" borderId="0" xfId="0" applyFont="1"/>
    <xf numFmtId="164" fontId="0" fillId="0" borderId="0" xfId="0" applyNumberFormat="1" applyAlignment="1">
      <alignment horizontal="center" vertical="center"/>
    </xf>
    <xf numFmtId="164" fontId="0" fillId="2" borderId="5" xfId="0" applyNumberFormat="1" applyFill="1" applyBorder="1" applyAlignment="1">
      <alignment horizontal="center" vertical="center"/>
    </xf>
    <xf numFmtId="164" fontId="0" fillId="2" borderId="1" xfId="0" applyNumberFormat="1" applyFill="1" applyBorder="1" applyAlignment="1">
      <alignment horizontal="center" vertical="center"/>
    </xf>
    <xf numFmtId="164" fontId="0" fillId="2" borderId="4" xfId="0" applyNumberFormat="1" applyFill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5" fontId="0" fillId="0" borderId="0" xfId="0" applyNumberFormat="1"/>
    <xf numFmtId="0" fontId="8" fillId="0" borderId="0" xfId="0" applyFont="1"/>
    <xf numFmtId="0" fontId="0" fillId="0" borderId="0" xfId="0" quotePrefix="1"/>
    <xf numFmtId="0" fontId="0" fillId="0" borderId="21" xfId="0" applyBorder="1"/>
    <xf numFmtId="0" fontId="0" fillId="0" borderId="23" xfId="0" applyBorder="1"/>
    <xf numFmtId="0" fontId="0" fillId="0" borderId="25" xfId="0" applyBorder="1"/>
    <xf numFmtId="0" fontId="0" fillId="0" borderId="22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6" xfId="0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Pulling-out</a:t>
            </a:r>
            <a:r>
              <a:rPr lang="hu-HU" baseline="0"/>
              <a:t> load (kg)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Sheet1!$G$9</c:f>
              <c:strCache>
                <c:ptCount val="1"/>
                <c:pt idx="0">
                  <c:v>Average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Sheet1!$B$10:$B$12</c:f>
              <c:strCache>
                <c:ptCount val="3"/>
                <c:pt idx="0">
                  <c:v>Desk press</c:v>
                </c:pt>
                <c:pt idx="1">
                  <c:v>Bolt press</c:v>
                </c:pt>
                <c:pt idx="2">
                  <c:v>Below surface</c:v>
                </c:pt>
              </c:strCache>
            </c:strRef>
          </c:cat>
          <c:val>
            <c:numRef>
              <c:f>Sheet1!$G$10:$G$12</c:f>
              <c:numCache>
                <c:formatCode>0.0</c:formatCode>
                <c:ptCount val="3"/>
                <c:pt idx="0">
                  <c:v>140.23333333333335</c:v>
                </c:pt>
                <c:pt idx="1">
                  <c:v>147.5</c:v>
                </c:pt>
                <c:pt idx="2">
                  <c:v>155.53333333333333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82-4FDC-B2BF-804B78982793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522467488"/>
        <c:axId val="1522478048"/>
      </c:barChart>
      <c:catAx>
        <c:axId val="1522467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522478048"/>
        <c:crosses val="autoZero"/>
        <c:auto val="1"/>
        <c:lblAlgn val="ctr"/>
        <c:lblOffset val="100"/>
        <c:noMultiLvlLbl val="0"/>
      </c:catAx>
      <c:valAx>
        <c:axId val="1522478048"/>
        <c:scaling>
          <c:orientation val="minMax"/>
          <c:min val="0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crossAx val="1522467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8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Pulling out load (kg)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8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'v2-m3'!$C$11</c:f>
              <c:strCache>
                <c:ptCount val="1"/>
                <c:pt idx="0">
                  <c:v>D 4,2</c:v>
                </c:pt>
              </c:strCache>
            </c:strRef>
          </c:tx>
          <c:spPr>
            <a:ln w="22225" cap="rnd">
              <a:solidFill>
                <a:schemeClr val="accent1"/>
              </a:solidFill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</c:marker>
          <c:xVal>
            <c:numRef>
              <c:f>'v2-m3'!$B$12:$B$15</c:f>
              <c:numCache>
                <c:formatCode>General</c:formatCode>
                <c:ptCount val="4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7</c:v>
                </c:pt>
              </c:numCache>
            </c:numRef>
          </c:xVal>
          <c:yVal>
            <c:numRef>
              <c:f>'v2-m3'!$C$12:$C$15</c:f>
              <c:numCache>
                <c:formatCode>0.0</c:formatCode>
                <c:ptCount val="4"/>
                <c:pt idx="0">
                  <c:v>74.5</c:v>
                </c:pt>
                <c:pt idx="2">
                  <c:v>131.30000000000001</c:v>
                </c:pt>
                <c:pt idx="3">
                  <c:v>172.7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BFE-4738-B6D2-FDC82E3AF004}"/>
            </c:ext>
          </c:extLst>
        </c:ser>
        <c:ser>
          <c:idx val="1"/>
          <c:order val="1"/>
          <c:tx>
            <c:strRef>
              <c:f>'v2-m3'!$D$11</c:f>
              <c:strCache>
                <c:ptCount val="1"/>
                <c:pt idx="0">
                  <c:v>D 4,5</c:v>
                </c:pt>
              </c:strCache>
            </c:strRef>
          </c:tx>
          <c:spPr>
            <a:ln w="22225" cap="rnd">
              <a:solidFill>
                <a:schemeClr val="accent2"/>
              </a:solidFill>
            </a:ln>
            <a:effectLst>
              <a:glow rad="139700">
                <a:schemeClr val="accent2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2">
                    <a:satMod val="175000"/>
                    <a:alpha val="25000"/>
                  </a:schemeClr>
                </a:glow>
              </a:effectLst>
            </c:spPr>
          </c:marker>
          <c:xVal>
            <c:numRef>
              <c:f>'v2-m3'!$B$12:$B$15</c:f>
              <c:numCache>
                <c:formatCode>General</c:formatCode>
                <c:ptCount val="4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7</c:v>
                </c:pt>
              </c:numCache>
            </c:numRef>
          </c:xVal>
          <c:yVal>
            <c:numRef>
              <c:f>'v2-m3'!$D$12:$D$15</c:f>
              <c:numCache>
                <c:formatCode>0.0</c:formatCode>
                <c:ptCount val="4"/>
                <c:pt idx="0">
                  <c:v>76.400000000000006</c:v>
                </c:pt>
                <c:pt idx="2">
                  <c:v>144</c:v>
                </c:pt>
                <c:pt idx="3">
                  <c:v>184.4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BFE-4738-B6D2-FDC82E3AF004}"/>
            </c:ext>
          </c:extLst>
        </c:ser>
        <c:ser>
          <c:idx val="2"/>
          <c:order val="2"/>
          <c:tx>
            <c:strRef>
              <c:f>'v2-m3'!$E$11</c:f>
              <c:strCache>
                <c:ptCount val="1"/>
                <c:pt idx="0">
                  <c:v>D 5</c:v>
                </c:pt>
              </c:strCache>
            </c:strRef>
          </c:tx>
          <c:spPr>
            <a:ln w="22225" cap="rnd">
              <a:solidFill>
                <a:schemeClr val="accent3"/>
              </a:solidFill>
            </a:ln>
            <a:effectLst>
              <a:glow rad="139700">
                <a:schemeClr val="accent3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3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3">
                    <a:satMod val="175000"/>
                    <a:alpha val="25000"/>
                  </a:schemeClr>
                </a:glow>
              </a:effectLst>
            </c:spPr>
          </c:marker>
          <c:xVal>
            <c:numRef>
              <c:f>'v2-m3'!$B$12:$B$15</c:f>
              <c:numCache>
                <c:formatCode>General</c:formatCode>
                <c:ptCount val="4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7</c:v>
                </c:pt>
              </c:numCache>
            </c:numRef>
          </c:xVal>
          <c:yVal>
            <c:numRef>
              <c:f>'v2-m3'!$E$12:$E$15</c:f>
              <c:numCache>
                <c:formatCode>0.0</c:formatCode>
                <c:ptCount val="4"/>
                <c:pt idx="1">
                  <c:v>117.8</c:v>
                </c:pt>
                <c:pt idx="2">
                  <c:v>182.2</c:v>
                </c:pt>
                <c:pt idx="3">
                  <c:v>212.4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BFE-4738-B6D2-FDC82E3AF0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7210847"/>
        <c:axId val="1767209407"/>
      </c:scatterChart>
      <c:valAx>
        <c:axId val="176721084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Length (mm)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chemeClr val="lt1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hu-HU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767209407"/>
        <c:crosses val="autoZero"/>
        <c:crossBetween val="midCat"/>
      </c:valAx>
      <c:valAx>
        <c:axId val="17672094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 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chemeClr val="lt1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hu-HU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767210847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span"/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 sz="1400"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8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Pull out torque (Nm)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8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'v2-m3'!$C$32</c:f>
              <c:strCache>
                <c:ptCount val="1"/>
                <c:pt idx="0">
                  <c:v>D 4,2</c:v>
                </c:pt>
              </c:strCache>
            </c:strRef>
          </c:tx>
          <c:spPr>
            <a:ln w="22225" cap="rnd">
              <a:solidFill>
                <a:schemeClr val="accent1"/>
              </a:solidFill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</c:marker>
          <c:xVal>
            <c:numRef>
              <c:f>'v2-m3'!$B$33:$B$36</c:f>
              <c:numCache>
                <c:formatCode>General</c:formatCode>
                <c:ptCount val="4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7</c:v>
                </c:pt>
              </c:numCache>
            </c:numRef>
          </c:xVal>
          <c:yVal>
            <c:numRef>
              <c:f>'v2-m3'!$C$33:$C$36</c:f>
              <c:numCache>
                <c:formatCode>0.0</c:formatCode>
                <c:ptCount val="4"/>
                <c:pt idx="0">
                  <c:v>0.5</c:v>
                </c:pt>
                <c:pt idx="2">
                  <c:v>1.2</c:v>
                </c:pt>
                <c:pt idx="3">
                  <c:v>1.4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F91-4B4C-83FC-199241931FB1}"/>
            </c:ext>
          </c:extLst>
        </c:ser>
        <c:ser>
          <c:idx val="1"/>
          <c:order val="1"/>
          <c:tx>
            <c:strRef>
              <c:f>'v2-m3'!$D$32</c:f>
              <c:strCache>
                <c:ptCount val="1"/>
                <c:pt idx="0">
                  <c:v>D 4,5</c:v>
                </c:pt>
              </c:strCache>
            </c:strRef>
          </c:tx>
          <c:spPr>
            <a:ln w="22225" cap="rnd">
              <a:solidFill>
                <a:schemeClr val="accent2"/>
              </a:solidFill>
            </a:ln>
            <a:effectLst>
              <a:glow rad="139700">
                <a:schemeClr val="accent2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2">
                    <a:satMod val="175000"/>
                    <a:alpha val="25000"/>
                  </a:schemeClr>
                </a:glow>
              </a:effectLst>
            </c:spPr>
          </c:marker>
          <c:xVal>
            <c:numRef>
              <c:f>'v2-m3'!$B$33:$B$36</c:f>
              <c:numCache>
                <c:formatCode>General</c:formatCode>
                <c:ptCount val="4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7</c:v>
                </c:pt>
              </c:numCache>
            </c:numRef>
          </c:xVal>
          <c:yVal>
            <c:numRef>
              <c:f>'v2-m3'!$D$33:$D$36</c:f>
              <c:numCache>
                <c:formatCode>0.0</c:formatCode>
                <c:ptCount val="4"/>
                <c:pt idx="0">
                  <c:v>0.7</c:v>
                </c:pt>
                <c:pt idx="2">
                  <c:v>1.3</c:v>
                </c:pt>
                <c:pt idx="3">
                  <c:v>1.5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F91-4B4C-83FC-199241931FB1}"/>
            </c:ext>
          </c:extLst>
        </c:ser>
        <c:ser>
          <c:idx val="2"/>
          <c:order val="2"/>
          <c:tx>
            <c:strRef>
              <c:f>'v2-m3'!$E$32</c:f>
              <c:strCache>
                <c:ptCount val="1"/>
                <c:pt idx="0">
                  <c:v>D 5</c:v>
                </c:pt>
              </c:strCache>
            </c:strRef>
          </c:tx>
          <c:spPr>
            <a:ln w="22225" cap="rnd">
              <a:solidFill>
                <a:schemeClr val="accent3"/>
              </a:solidFill>
            </a:ln>
            <a:effectLst>
              <a:glow rad="139700">
                <a:schemeClr val="accent3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3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3">
                    <a:satMod val="175000"/>
                    <a:alpha val="25000"/>
                  </a:schemeClr>
                </a:glow>
              </a:effectLst>
            </c:spPr>
          </c:marker>
          <c:xVal>
            <c:numRef>
              <c:f>'v2-m3'!$B$33:$B$36</c:f>
              <c:numCache>
                <c:formatCode>General</c:formatCode>
                <c:ptCount val="4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7</c:v>
                </c:pt>
              </c:numCache>
            </c:numRef>
          </c:xVal>
          <c:yVal>
            <c:numRef>
              <c:f>'v2-m3'!$E$33:$E$36</c:f>
              <c:numCache>
                <c:formatCode>0.0</c:formatCode>
                <c:ptCount val="4"/>
                <c:pt idx="1">
                  <c:v>1.1000000000000001</c:v>
                </c:pt>
                <c:pt idx="2">
                  <c:v>1.4</c:v>
                </c:pt>
                <c:pt idx="3">
                  <c:v>1.5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F91-4B4C-83FC-199241931F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53715935"/>
        <c:axId val="653724575"/>
      </c:scatterChart>
      <c:valAx>
        <c:axId val="65371593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Length (mm)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chemeClr val="lt1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hu-HU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653724575"/>
        <c:crosses val="autoZero"/>
        <c:crossBetween val="midCat"/>
      </c:valAx>
      <c:valAx>
        <c:axId val="65372457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Nm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chemeClr val="lt1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hu-HU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653715935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span"/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 sz="1400"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8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'v2-m3'!$C$73</c:f>
              <c:strCache>
                <c:ptCount val="1"/>
                <c:pt idx="0">
                  <c:v>Nm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'v2-m3'!$B$74:$B$76</c:f>
              <c:strCache>
                <c:ptCount val="3"/>
                <c:pt idx="0">
                  <c:v>M3 D5x5</c:v>
                </c:pt>
                <c:pt idx="1">
                  <c:v>M4 D7x6</c:v>
                </c:pt>
                <c:pt idx="2">
                  <c:v>M5 D8x6</c:v>
                </c:pt>
              </c:strCache>
            </c:strRef>
          </c:cat>
          <c:val>
            <c:numRef>
              <c:f>'v2-m3'!$C$74:$C$76</c:f>
              <c:numCache>
                <c:formatCode>General</c:formatCode>
                <c:ptCount val="3"/>
                <c:pt idx="0" formatCode="0.0">
                  <c:v>1.4</c:v>
                </c:pt>
                <c:pt idx="1">
                  <c:v>1.9</c:v>
                </c:pt>
                <c:pt idx="2">
                  <c:v>2.8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67-4B39-AB33-362A5FA9D757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653709215"/>
        <c:axId val="653730335"/>
      </c:barChart>
      <c:catAx>
        <c:axId val="6537092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653730335"/>
        <c:crosses val="autoZero"/>
        <c:auto val="1"/>
        <c:lblAlgn val="ctr"/>
        <c:lblOffset val="100"/>
        <c:noMultiLvlLbl val="0"/>
      </c:catAx>
      <c:valAx>
        <c:axId val="65373033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Pull-out  Torque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hu-HU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65370921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 sz="1400"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45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3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7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2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  <cs:bodyPr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45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3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7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2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  <cs:bodyPr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114300</xdr:colOff>
      <xdr:row>3</xdr:row>
      <xdr:rowOff>166687</xdr:rowOff>
    </xdr:from>
    <xdr:to>
      <xdr:col>15</xdr:col>
      <xdr:colOff>419100</xdr:colOff>
      <xdr:row>20</xdr:row>
      <xdr:rowOff>66675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8D11B91-F83D-60A1-3128-A043758A17D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376236</xdr:colOff>
      <xdr:row>1</xdr:row>
      <xdr:rowOff>33336</xdr:rowOff>
    </xdr:from>
    <xdr:to>
      <xdr:col>21</xdr:col>
      <xdr:colOff>342899</xdr:colOff>
      <xdr:row>28</xdr:row>
      <xdr:rowOff>9525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3CCAA500-4CE0-BF2D-60F7-975649786B6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361949</xdr:colOff>
      <xdr:row>28</xdr:row>
      <xdr:rowOff>128586</xdr:rowOff>
    </xdr:from>
    <xdr:to>
      <xdr:col>21</xdr:col>
      <xdr:colOff>333374</xdr:colOff>
      <xdr:row>58</xdr:row>
      <xdr:rowOff>28574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D7D44F2-CE24-E351-DCBB-57E09BDED56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6</xdr:col>
      <xdr:colOff>319826</xdr:colOff>
      <xdr:row>63</xdr:row>
      <xdr:rowOff>122498</xdr:rowOff>
    </xdr:from>
    <xdr:ext cx="8218596" cy="655949"/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974B83C0-41CB-EADB-4A68-C3CEB7376134}"/>
            </a:ext>
          </a:extLst>
        </xdr:cNvPr>
        <xdr:cNvSpPr/>
      </xdr:nvSpPr>
      <xdr:spPr>
        <a:xfrm>
          <a:off x="4209201" y="12171623"/>
          <a:ext cx="8218596" cy="65594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en-US" sz="3600" b="1" cap="none" spc="0">
              <a:ln/>
              <a:solidFill>
                <a:schemeClr val="accent4"/>
              </a:solidFill>
              <a:effectLst/>
            </a:rPr>
            <a:t>Approx. 3x stronger is the melting </a:t>
          </a:r>
          <a:r>
            <a:rPr lang="hu-HU" sz="3600" b="1" cap="none" spc="0">
              <a:ln/>
              <a:solidFill>
                <a:schemeClr val="accent4"/>
              </a:solidFill>
              <a:effectLst/>
            </a:rPr>
            <a:t>method</a:t>
          </a:r>
          <a:r>
            <a:rPr lang="en-US" sz="3600" b="1" cap="none" spc="0">
              <a:ln/>
              <a:solidFill>
                <a:schemeClr val="accent4"/>
              </a:solidFill>
              <a:effectLst/>
            </a:rPr>
            <a:t>!</a:t>
          </a:r>
        </a:p>
      </xdr:txBody>
    </xdr:sp>
    <xdr:clientData/>
  </xdr:oneCellAnchor>
  <xdr:twoCellAnchor>
    <xdr:from>
      <xdr:col>6</xdr:col>
      <xdr:colOff>365124</xdr:colOff>
      <xdr:row>68</xdr:row>
      <xdr:rowOff>172243</xdr:rowOff>
    </xdr:from>
    <xdr:to>
      <xdr:col>19</xdr:col>
      <xdr:colOff>222249</xdr:colOff>
      <xdr:row>92</xdr:row>
      <xdr:rowOff>111125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CD76C1F1-B892-91A2-6347-4DA4D3D16C1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2BDFEA-FA44-4C18-ACCB-E4D730B45913}">
  <dimension ref="B4:H12"/>
  <sheetViews>
    <sheetView zoomScale="115" zoomScaleNormal="115" workbookViewId="0">
      <selection activeCell="E8" sqref="E8"/>
    </sheetView>
  </sheetViews>
  <sheetFormatPr defaultRowHeight="15" x14ac:dyDescent="0.25"/>
  <cols>
    <col min="1" max="1" width="4.28515625" customWidth="1"/>
    <col min="2" max="2" width="16.42578125" bestFit="1" customWidth="1"/>
    <col min="6" max="6" width="11.28515625" bestFit="1" customWidth="1"/>
    <col min="8" max="8" width="6" customWidth="1"/>
  </cols>
  <sheetData>
    <row r="4" spans="2:8" x14ac:dyDescent="0.25">
      <c r="B4" s="10" t="s">
        <v>9</v>
      </c>
    </row>
    <row r="7" spans="2:8" x14ac:dyDescent="0.25">
      <c r="B7" t="s">
        <v>0</v>
      </c>
    </row>
    <row r="8" spans="2:8" ht="15.75" customHeight="1" thickBot="1" x14ac:dyDescent="0.3">
      <c r="F8" s="11"/>
    </row>
    <row r="9" spans="2:8" ht="30" x14ac:dyDescent="0.25">
      <c r="B9" s="12"/>
      <c r="C9" s="13" t="s">
        <v>1</v>
      </c>
      <c r="D9" s="14" t="s">
        <v>2</v>
      </c>
      <c r="E9" s="13" t="s">
        <v>3</v>
      </c>
      <c r="F9" s="16" t="s">
        <v>10</v>
      </c>
      <c r="G9" s="15" t="s">
        <v>4</v>
      </c>
    </row>
    <row r="10" spans="2:8" x14ac:dyDescent="0.25">
      <c r="B10" s="1" t="s">
        <v>5</v>
      </c>
      <c r="C10" s="5">
        <v>139.5</v>
      </c>
      <c r="D10" s="5">
        <v>143.80000000000001</v>
      </c>
      <c r="E10" s="5">
        <v>137.4</v>
      </c>
      <c r="F10" s="17">
        <f>STDEV(C10:E10)</f>
        <v>3.2624121954978893</v>
      </c>
      <c r="G10" s="3">
        <f>AVERAGE(C10:E10)</f>
        <v>140.23333333333335</v>
      </c>
    </row>
    <row r="11" spans="2:8" x14ac:dyDescent="0.25">
      <c r="B11" s="1" t="s">
        <v>6</v>
      </c>
      <c r="C11" s="5">
        <v>150.69999999999999</v>
      </c>
      <c r="D11" s="5">
        <v>143.80000000000001</v>
      </c>
      <c r="E11" s="5">
        <v>148</v>
      </c>
      <c r="F11" s="18">
        <f t="shared" ref="F11:F12" si="0">STDEV(C11:E11)</f>
        <v>3.4770677301427306</v>
      </c>
      <c r="G11" s="3">
        <f>AVERAGE(C11:E11)</f>
        <v>147.5</v>
      </c>
      <c r="H11" s="7">
        <f>+G11/$G$10-1</f>
        <v>5.1818397908248048E-2</v>
      </c>
    </row>
    <row r="12" spans="2:8" ht="15.75" thickBot="1" x14ac:dyDescent="0.3">
      <c r="B12" s="2" t="s">
        <v>7</v>
      </c>
      <c r="C12" s="6">
        <v>158.9</v>
      </c>
      <c r="D12" s="6">
        <v>151.80000000000001</v>
      </c>
      <c r="E12" s="6">
        <v>155.9</v>
      </c>
      <c r="F12" s="19">
        <f t="shared" si="0"/>
        <v>3.5641735835019754</v>
      </c>
      <c r="G12" s="4">
        <f>AVERAGE(C12:E12)</f>
        <v>155.53333333333333</v>
      </c>
      <c r="H12" s="7">
        <f>+G12/$G$10-1</f>
        <v>0.10910387449488934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1B20E7-EFB6-4B9D-9024-93ED7E518C48}">
  <dimension ref="B2:H85"/>
  <sheetViews>
    <sheetView tabSelected="1" zoomScale="120" zoomScaleNormal="120" workbookViewId="0">
      <selection activeCell="B2" sqref="B2"/>
    </sheetView>
  </sheetViews>
  <sheetFormatPr defaultRowHeight="15" x14ac:dyDescent="0.25"/>
  <cols>
    <col min="2" max="2" width="12.140625" customWidth="1"/>
    <col min="5" max="5" width="9.5703125" bestFit="1" customWidth="1"/>
  </cols>
  <sheetData>
    <row r="2" spans="2:5" x14ac:dyDescent="0.25">
      <c r="B2" t="s">
        <v>28</v>
      </c>
    </row>
    <row r="3" spans="2:5" x14ac:dyDescent="0.25">
      <c r="B3" s="45" t="s">
        <v>29</v>
      </c>
    </row>
    <row r="4" spans="2:5" x14ac:dyDescent="0.25">
      <c r="B4" t="s">
        <v>30</v>
      </c>
    </row>
    <row r="10" spans="2:5" ht="15.75" thickBot="1" x14ac:dyDescent="0.3">
      <c r="B10" s="35" t="s">
        <v>13</v>
      </c>
    </row>
    <row r="11" spans="2:5" ht="15.75" thickBot="1" x14ac:dyDescent="0.3">
      <c r="B11" s="26" t="s">
        <v>11</v>
      </c>
      <c r="C11" s="24" t="s">
        <v>15</v>
      </c>
      <c r="D11" s="20" t="s">
        <v>14</v>
      </c>
      <c r="E11" s="21" t="s">
        <v>16</v>
      </c>
    </row>
    <row r="12" spans="2:5" x14ac:dyDescent="0.25">
      <c r="B12" s="25">
        <v>3</v>
      </c>
      <c r="C12" s="27">
        <v>74.5</v>
      </c>
      <c r="D12" s="28">
        <v>76.400000000000006</v>
      </c>
      <c r="E12" s="39"/>
    </row>
    <row r="13" spans="2:5" x14ac:dyDescent="0.25">
      <c r="B13" s="22">
        <v>4</v>
      </c>
      <c r="C13" s="37"/>
      <c r="D13" s="38"/>
      <c r="E13" s="31">
        <v>117.8</v>
      </c>
    </row>
    <row r="14" spans="2:5" x14ac:dyDescent="0.25">
      <c r="B14" s="22">
        <v>5</v>
      </c>
      <c r="C14" s="29">
        <v>131.30000000000001</v>
      </c>
      <c r="D14" s="30">
        <v>144</v>
      </c>
      <c r="E14" s="31">
        <v>182.2</v>
      </c>
    </row>
    <row r="15" spans="2:5" ht="15.75" thickBot="1" x14ac:dyDescent="0.3">
      <c r="B15" s="23">
        <v>7</v>
      </c>
      <c r="C15" s="32">
        <v>172.7</v>
      </c>
      <c r="D15" s="33">
        <v>184.4</v>
      </c>
      <c r="E15" s="34">
        <v>212.4</v>
      </c>
    </row>
    <row r="18" spans="2:6" x14ac:dyDescent="0.25">
      <c r="B18" t="s">
        <v>12</v>
      </c>
      <c r="D18">
        <v>44.2</v>
      </c>
    </row>
    <row r="21" spans="2:6" x14ac:dyDescent="0.25">
      <c r="B21" s="9"/>
      <c r="C21" s="9"/>
      <c r="D21" s="9"/>
      <c r="E21" s="9"/>
    </row>
    <row r="22" spans="2:6" x14ac:dyDescent="0.25">
      <c r="B22" s="9"/>
      <c r="C22" s="36"/>
      <c r="D22" s="36"/>
      <c r="E22" s="36"/>
    </row>
    <row r="23" spans="2:6" x14ac:dyDescent="0.25">
      <c r="B23" s="9"/>
      <c r="C23" s="9"/>
      <c r="D23" s="9"/>
      <c r="E23" s="9"/>
    </row>
    <row r="24" spans="2:6" x14ac:dyDescent="0.25">
      <c r="B24" s="9"/>
      <c r="C24" s="36"/>
      <c r="D24" s="36"/>
      <c r="E24" s="36"/>
    </row>
    <row r="25" spans="2:6" x14ac:dyDescent="0.25">
      <c r="B25" s="9"/>
      <c r="C25" s="36"/>
      <c r="D25" s="36"/>
      <c r="E25" s="36"/>
    </row>
    <row r="26" spans="2:6" x14ac:dyDescent="0.25">
      <c r="B26" s="9"/>
      <c r="C26" s="36"/>
      <c r="D26" s="36"/>
      <c r="E26" s="36"/>
    </row>
    <row r="30" spans="2:6" x14ac:dyDescent="0.25">
      <c r="F30" s="9"/>
    </row>
    <row r="31" spans="2:6" ht="15.75" thickBot="1" x14ac:dyDescent="0.3">
      <c r="B31" s="35" t="s">
        <v>17</v>
      </c>
      <c r="F31" s="36"/>
    </row>
    <row r="32" spans="2:6" ht="15.75" thickBot="1" x14ac:dyDescent="0.3">
      <c r="B32" s="26" t="s">
        <v>11</v>
      </c>
      <c r="C32" s="24" t="s">
        <v>15</v>
      </c>
      <c r="D32" s="20" t="s">
        <v>14</v>
      </c>
      <c r="E32" s="21" t="s">
        <v>16</v>
      </c>
      <c r="F32" s="36"/>
    </row>
    <row r="33" spans="2:6" x14ac:dyDescent="0.25">
      <c r="B33" s="25">
        <v>3</v>
      </c>
      <c r="C33" s="27">
        <v>0.5</v>
      </c>
      <c r="D33" s="28">
        <v>0.7</v>
      </c>
      <c r="E33" s="39"/>
      <c r="F33" s="36"/>
    </row>
    <row r="34" spans="2:6" x14ac:dyDescent="0.25">
      <c r="B34" s="22">
        <v>4</v>
      </c>
      <c r="C34" s="37"/>
      <c r="D34" s="38"/>
      <c r="E34" s="31">
        <v>1.1000000000000001</v>
      </c>
    </row>
    <row r="35" spans="2:6" x14ac:dyDescent="0.25">
      <c r="B35" s="22">
        <v>5</v>
      </c>
      <c r="C35" s="29">
        <v>1.2</v>
      </c>
      <c r="D35" s="30">
        <v>1.3</v>
      </c>
      <c r="E35" s="31">
        <v>1.4</v>
      </c>
    </row>
    <row r="36" spans="2:6" ht="15.75" thickBot="1" x14ac:dyDescent="0.3">
      <c r="B36" s="23">
        <v>7</v>
      </c>
      <c r="C36" s="32">
        <v>1.4</v>
      </c>
      <c r="D36" s="33">
        <v>1.5</v>
      </c>
      <c r="E36" s="34">
        <v>1.5</v>
      </c>
    </row>
    <row r="39" spans="2:6" x14ac:dyDescent="0.25">
      <c r="B39" t="s">
        <v>12</v>
      </c>
      <c r="D39" s="8">
        <v>0.4</v>
      </c>
    </row>
    <row r="63" spans="2:2" x14ac:dyDescent="0.25">
      <c r="B63" t="s">
        <v>18</v>
      </c>
    </row>
    <row r="65" spans="2:8" x14ac:dyDescent="0.25">
      <c r="B65" s="40"/>
      <c r="C65" s="41" t="s">
        <v>20</v>
      </c>
      <c r="D65" s="41" t="s">
        <v>19</v>
      </c>
    </row>
    <row r="66" spans="2:8" ht="15.75" x14ac:dyDescent="0.25">
      <c r="B66" s="40" t="s">
        <v>22</v>
      </c>
      <c r="C66" s="41">
        <f>+D18</f>
        <v>44.2</v>
      </c>
      <c r="D66" s="42">
        <f>+D14</f>
        <v>144</v>
      </c>
      <c r="E66" s="43">
        <f>+D66/C66</f>
        <v>3.2579185520361991</v>
      </c>
      <c r="F66" t="s">
        <v>8</v>
      </c>
      <c r="H66" s="44"/>
    </row>
    <row r="67" spans="2:8" x14ac:dyDescent="0.25">
      <c r="B67" s="40" t="s">
        <v>21</v>
      </c>
      <c r="C67" s="41">
        <v>0.4</v>
      </c>
      <c r="D67" s="42">
        <f>+D35</f>
        <v>1.3</v>
      </c>
      <c r="E67" s="43">
        <f>+D67/C67</f>
        <v>3.25</v>
      </c>
      <c r="F67" t="s">
        <v>8</v>
      </c>
    </row>
    <row r="72" spans="2:8" x14ac:dyDescent="0.25">
      <c r="B72" t="s">
        <v>23</v>
      </c>
    </row>
    <row r="73" spans="2:8" x14ac:dyDescent="0.25">
      <c r="B73" s="40"/>
      <c r="C73" s="41" t="s">
        <v>24</v>
      </c>
    </row>
    <row r="74" spans="2:8" x14ac:dyDescent="0.25">
      <c r="B74" s="40" t="s">
        <v>27</v>
      </c>
      <c r="C74" s="42">
        <f>+E35</f>
        <v>1.4</v>
      </c>
    </row>
    <row r="75" spans="2:8" x14ac:dyDescent="0.25">
      <c r="B75" s="40" t="s">
        <v>25</v>
      </c>
      <c r="C75" s="41">
        <v>1.9</v>
      </c>
    </row>
    <row r="76" spans="2:8" x14ac:dyDescent="0.25">
      <c r="B76" s="40" t="s">
        <v>26</v>
      </c>
      <c r="C76" s="41">
        <v>2.8</v>
      </c>
    </row>
    <row r="82" spans="2:3" ht="15.75" thickBot="1" x14ac:dyDescent="0.3">
      <c r="B82" t="s">
        <v>31</v>
      </c>
    </row>
    <row r="83" spans="2:3" x14ac:dyDescent="0.25">
      <c r="B83" s="46"/>
      <c r="C83" s="49" t="s">
        <v>24</v>
      </c>
    </row>
    <row r="84" spans="2:3" x14ac:dyDescent="0.25">
      <c r="B84" s="47" t="s">
        <v>32</v>
      </c>
      <c r="C84" s="50">
        <v>1.3</v>
      </c>
    </row>
    <row r="85" spans="2:3" ht="15.75" thickBot="1" x14ac:dyDescent="0.3">
      <c r="B85" s="48" t="s">
        <v>33</v>
      </c>
      <c r="C85" s="51">
        <v>2.4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v2-m3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Igor Gáspár</dc:creator>
  <cp:lastModifiedBy>Igor Gáspár</cp:lastModifiedBy>
  <dcterms:created xsi:type="dcterms:W3CDTF">2024-06-08T15:35:59Z</dcterms:created>
  <dcterms:modified xsi:type="dcterms:W3CDTF">2024-08-27T06:07:34Z</dcterms:modified>
</cp:coreProperties>
</file>